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niPatton/Desktop/"/>
    </mc:Choice>
  </mc:AlternateContent>
  <xr:revisionPtr revIDLastSave="0" documentId="8_{9D315008-FEF7-934F-9D2E-D0388E5A1D46}" xr6:coauthVersionLast="43" xr6:coauthVersionMax="43" xr10:uidLastSave="{00000000-0000-0000-0000-000000000000}"/>
  <bookViews>
    <workbookView xWindow="480" yWindow="460" windowWidth="24420" windowHeight="13760" activeTab="3" xr2:uid="{00000000-000D-0000-FFFF-FFFF00000000}"/>
  </bookViews>
  <sheets>
    <sheet name="A Flight" sheetId="1" r:id="rId1"/>
    <sheet name="B Flight" sheetId="2" r:id="rId2"/>
    <sheet name="C Flight" sheetId="3" r:id="rId3"/>
    <sheet name="D Flight" sheetId="4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3" i="4" l="1"/>
  <c r="V42" i="4"/>
  <c r="U42" i="4"/>
  <c r="T42" i="4"/>
  <c r="S42" i="4"/>
  <c r="R42" i="4"/>
  <c r="Q42" i="4"/>
  <c r="P42" i="4"/>
  <c r="O42" i="4"/>
  <c r="N42" i="4"/>
  <c r="W42" i="4" s="1"/>
  <c r="L42" i="4"/>
  <c r="K42" i="4"/>
  <c r="J42" i="4"/>
  <c r="I42" i="4"/>
  <c r="H42" i="4"/>
  <c r="G42" i="4"/>
  <c r="F42" i="4"/>
  <c r="E42" i="4"/>
  <c r="D42" i="4"/>
  <c r="C42" i="4"/>
  <c r="B42" i="4"/>
  <c r="C41" i="4"/>
  <c r="V40" i="4"/>
  <c r="U40" i="4"/>
  <c r="T40" i="4"/>
  <c r="S40" i="4"/>
  <c r="R40" i="4"/>
  <c r="Q40" i="4"/>
  <c r="P40" i="4"/>
  <c r="O40" i="4"/>
  <c r="N40" i="4"/>
  <c r="L40" i="4"/>
  <c r="K40" i="4"/>
  <c r="J40" i="4"/>
  <c r="I40" i="4"/>
  <c r="H40" i="4"/>
  <c r="G40" i="4"/>
  <c r="F40" i="4"/>
  <c r="E40" i="4"/>
  <c r="D40" i="4"/>
  <c r="C40" i="4"/>
  <c r="B40" i="4"/>
  <c r="C39" i="4"/>
  <c r="V38" i="4"/>
  <c r="U38" i="4"/>
  <c r="T38" i="4"/>
  <c r="S38" i="4"/>
  <c r="R38" i="4"/>
  <c r="Q38" i="4"/>
  <c r="P38" i="4"/>
  <c r="O38" i="4"/>
  <c r="W38" i="4" s="1"/>
  <c r="N38" i="4"/>
  <c r="L38" i="4"/>
  <c r="K38" i="4"/>
  <c r="J38" i="4"/>
  <c r="I38" i="4"/>
  <c r="H38" i="4"/>
  <c r="G38" i="4"/>
  <c r="F38" i="4"/>
  <c r="E38" i="4"/>
  <c r="D38" i="4"/>
  <c r="C38" i="4"/>
  <c r="B38" i="4"/>
  <c r="C37" i="4"/>
  <c r="V36" i="4"/>
  <c r="U36" i="4"/>
  <c r="T36" i="4"/>
  <c r="S36" i="4"/>
  <c r="R36" i="4"/>
  <c r="Q36" i="4"/>
  <c r="P36" i="4"/>
  <c r="O36" i="4"/>
  <c r="N36" i="4"/>
  <c r="L36" i="4"/>
  <c r="K36" i="4"/>
  <c r="J36" i="4"/>
  <c r="I36" i="4"/>
  <c r="H36" i="4"/>
  <c r="G36" i="4"/>
  <c r="F36" i="4"/>
  <c r="E36" i="4"/>
  <c r="D36" i="4"/>
  <c r="C36" i="4"/>
  <c r="B36" i="4"/>
  <c r="C35" i="4"/>
  <c r="V34" i="4"/>
  <c r="U34" i="4"/>
  <c r="T34" i="4"/>
  <c r="S34" i="4"/>
  <c r="R34" i="4"/>
  <c r="Q34" i="4"/>
  <c r="P34" i="4"/>
  <c r="O34" i="4"/>
  <c r="N34" i="4"/>
  <c r="L34" i="4"/>
  <c r="K34" i="4"/>
  <c r="J34" i="4"/>
  <c r="I34" i="4"/>
  <c r="H34" i="4"/>
  <c r="G34" i="4"/>
  <c r="F34" i="4"/>
  <c r="E34" i="4"/>
  <c r="D34" i="4"/>
  <c r="M34" i="4" s="1"/>
  <c r="C34" i="4"/>
  <c r="B34" i="4"/>
  <c r="C33" i="4"/>
  <c r="V32" i="4"/>
  <c r="U32" i="4"/>
  <c r="T32" i="4"/>
  <c r="S32" i="4"/>
  <c r="R32" i="4"/>
  <c r="Q32" i="4"/>
  <c r="P32" i="4"/>
  <c r="O32" i="4"/>
  <c r="N32" i="4"/>
  <c r="L32" i="4"/>
  <c r="K32" i="4"/>
  <c r="J32" i="4"/>
  <c r="I32" i="4"/>
  <c r="H32" i="4"/>
  <c r="G32" i="4"/>
  <c r="F32" i="4"/>
  <c r="E32" i="4"/>
  <c r="D32" i="4"/>
  <c r="C32" i="4"/>
  <c r="B32" i="4"/>
  <c r="C31" i="4"/>
  <c r="V30" i="4"/>
  <c r="U30" i="4"/>
  <c r="T30" i="4"/>
  <c r="S30" i="4"/>
  <c r="R30" i="4"/>
  <c r="Q30" i="4"/>
  <c r="P30" i="4"/>
  <c r="O30" i="4"/>
  <c r="W30" i="4" s="1"/>
  <c r="N30" i="4"/>
  <c r="L30" i="4"/>
  <c r="K30" i="4"/>
  <c r="J30" i="4"/>
  <c r="I30" i="4"/>
  <c r="H30" i="4"/>
  <c r="G30" i="4"/>
  <c r="F30" i="4"/>
  <c r="E30" i="4"/>
  <c r="D30" i="4"/>
  <c r="C30" i="4"/>
  <c r="B30" i="4"/>
  <c r="C29" i="4"/>
  <c r="V28" i="4"/>
  <c r="U28" i="4"/>
  <c r="T28" i="4"/>
  <c r="S28" i="4"/>
  <c r="R28" i="4"/>
  <c r="Q28" i="4"/>
  <c r="P28" i="4"/>
  <c r="O28" i="4"/>
  <c r="N28" i="4"/>
  <c r="L28" i="4"/>
  <c r="K28" i="4"/>
  <c r="J28" i="4"/>
  <c r="I28" i="4"/>
  <c r="H28" i="4"/>
  <c r="G28" i="4"/>
  <c r="F28" i="4"/>
  <c r="E28" i="4"/>
  <c r="D28" i="4"/>
  <c r="C28" i="4"/>
  <c r="B28" i="4"/>
  <c r="C27" i="4"/>
  <c r="V26" i="4"/>
  <c r="U26" i="4"/>
  <c r="T26" i="4"/>
  <c r="S26" i="4"/>
  <c r="R26" i="4"/>
  <c r="Q26" i="4"/>
  <c r="P26" i="4"/>
  <c r="O26" i="4"/>
  <c r="N26" i="4"/>
  <c r="L26" i="4"/>
  <c r="K26" i="4"/>
  <c r="J26" i="4"/>
  <c r="I26" i="4"/>
  <c r="H26" i="4"/>
  <c r="G26" i="4"/>
  <c r="F26" i="4"/>
  <c r="E26" i="4"/>
  <c r="D26" i="4"/>
  <c r="M26" i="4" s="1"/>
  <c r="C26" i="4"/>
  <c r="B26" i="4"/>
  <c r="C25" i="4"/>
  <c r="V24" i="4"/>
  <c r="U24" i="4"/>
  <c r="T24" i="4"/>
  <c r="S24" i="4"/>
  <c r="R24" i="4"/>
  <c r="Q24" i="4"/>
  <c r="P24" i="4"/>
  <c r="O24" i="4"/>
  <c r="N24" i="4"/>
  <c r="L24" i="4"/>
  <c r="K24" i="4"/>
  <c r="J24" i="4"/>
  <c r="I24" i="4"/>
  <c r="H24" i="4"/>
  <c r="G24" i="4"/>
  <c r="F24" i="4"/>
  <c r="E24" i="4"/>
  <c r="D24" i="4"/>
  <c r="C24" i="4"/>
  <c r="B24" i="4"/>
  <c r="C23" i="4"/>
  <c r="V22" i="4"/>
  <c r="U22" i="4"/>
  <c r="T22" i="4"/>
  <c r="S22" i="4"/>
  <c r="R22" i="4"/>
  <c r="Q22" i="4"/>
  <c r="P22" i="4"/>
  <c r="O22" i="4"/>
  <c r="W22" i="4" s="1"/>
  <c r="N22" i="4"/>
  <c r="L22" i="4"/>
  <c r="K22" i="4"/>
  <c r="J22" i="4"/>
  <c r="I22" i="4"/>
  <c r="H22" i="4"/>
  <c r="G22" i="4"/>
  <c r="F22" i="4"/>
  <c r="E22" i="4"/>
  <c r="D22" i="4"/>
  <c r="C22" i="4"/>
  <c r="B22" i="4"/>
  <c r="C21" i="4"/>
  <c r="V20" i="4"/>
  <c r="U20" i="4"/>
  <c r="T20" i="4"/>
  <c r="S20" i="4"/>
  <c r="R20" i="4"/>
  <c r="Q20" i="4"/>
  <c r="P20" i="4"/>
  <c r="O20" i="4"/>
  <c r="N20" i="4"/>
  <c r="L20" i="4"/>
  <c r="K20" i="4"/>
  <c r="J20" i="4"/>
  <c r="I20" i="4"/>
  <c r="H20" i="4"/>
  <c r="G20" i="4"/>
  <c r="F20" i="4"/>
  <c r="E20" i="4"/>
  <c r="D20" i="4"/>
  <c r="C20" i="4"/>
  <c r="B20" i="4"/>
  <c r="C19" i="4"/>
  <c r="V18" i="4"/>
  <c r="U18" i="4"/>
  <c r="T18" i="4"/>
  <c r="S18" i="4"/>
  <c r="R18" i="4"/>
  <c r="Q18" i="4"/>
  <c r="P18" i="4"/>
  <c r="O18" i="4"/>
  <c r="N18" i="4"/>
  <c r="L18" i="4"/>
  <c r="K18" i="4"/>
  <c r="J18" i="4"/>
  <c r="I18" i="4"/>
  <c r="H18" i="4"/>
  <c r="G18" i="4"/>
  <c r="F18" i="4"/>
  <c r="E18" i="4"/>
  <c r="D18" i="4"/>
  <c r="M18" i="4" s="1"/>
  <c r="C18" i="4"/>
  <c r="B18" i="4"/>
  <c r="C17" i="4"/>
  <c r="V16" i="4"/>
  <c r="U16" i="4"/>
  <c r="T16" i="4"/>
  <c r="S16" i="4"/>
  <c r="R16" i="4"/>
  <c r="Q16" i="4"/>
  <c r="P16" i="4"/>
  <c r="O16" i="4"/>
  <c r="N16" i="4"/>
  <c r="L16" i="4"/>
  <c r="K16" i="4"/>
  <c r="J16" i="4"/>
  <c r="I16" i="4"/>
  <c r="H16" i="4"/>
  <c r="G16" i="4"/>
  <c r="F16" i="4"/>
  <c r="E16" i="4"/>
  <c r="D16" i="4"/>
  <c r="C16" i="4"/>
  <c r="B16" i="4"/>
  <c r="C15" i="4"/>
  <c r="V14" i="4"/>
  <c r="U14" i="4"/>
  <c r="T14" i="4"/>
  <c r="S14" i="4"/>
  <c r="R14" i="4"/>
  <c r="Q14" i="4"/>
  <c r="P14" i="4"/>
  <c r="O14" i="4"/>
  <c r="W14" i="4" s="1"/>
  <c r="N14" i="4"/>
  <c r="L14" i="4"/>
  <c r="K14" i="4"/>
  <c r="J14" i="4"/>
  <c r="I14" i="4"/>
  <c r="H14" i="4"/>
  <c r="G14" i="4"/>
  <c r="F14" i="4"/>
  <c r="E14" i="4"/>
  <c r="D14" i="4"/>
  <c r="C14" i="4"/>
  <c r="B14" i="4"/>
  <c r="C13" i="4"/>
  <c r="V12" i="4"/>
  <c r="U12" i="4"/>
  <c r="T12" i="4"/>
  <c r="S12" i="4"/>
  <c r="R12" i="4"/>
  <c r="Q12" i="4"/>
  <c r="P12" i="4"/>
  <c r="O12" i="4"/>
  <c r="N12" i="4"/>
  <c r="L12" i="4"/>
  <c r="K12" i="4"/>
  <c r="J12" i="4"/>
  <c r="I12" i="4"/>
  <c r="H12" i="4"/>
  <c r="G12" i="4"/>
  <c r="F12" i="4"/>
  <c r="E12" i="4"/>
  <c r="D12" i="4"/>
  <c r="C12" i="4"/>
  <c r="B12" i="4"/>
  <c r="C11" i="4"/>
  <c r="V10" i="4"/>
  <c r="U10" i="4"/>
  <c r="T10" i="4"/>
  <c r="S10" i="4"/>
  <c r="R10" i="4"/>
  <c r="Q10" i="4"/>
  <c r="P10" i="4"/>
  <c r="O10" i="4"/>
  <c r="N10" i="4"/>
  <c r="L10" i="4"/>
  <c r="K10" i="4"/>
  <c r="J10" i="4"/>
  <c r="I10" i="4"/>
  <c r="H10" i="4"/>
  <c r="G10" i="4"/>
  <c r="F10" i="4"/>
  <c r="E10" i="4"/>
  <c r="D10" i="4"/>
  <c r="M10" i="4" s="1"/>
  <c r="C10" i="4"/>
  <c r="B10" i="4"/>
  <c r="C9" i="4"/>
  <c r="V8" i="4"/>
  <c r="U8" i="4"/>
  <c r="T8" i="4"/>
  <c r="S8" i="4"/>
  <c r="R8" i="4"/>
  <c r="Q8" i="4"/>
  <c r="P8" i="4"/>
  <c r="O8" i="4"/>
  <c r="N8" i="4"/>
  <c r="L8" i="4"/>
  <c r="K8" i="4"/>
  <c r="J8" i="4"/>
  <c r="I8" i="4"/>
  <c r="H8" i="4"/>
  <c r="G8" i="4"/>
  <c r="F8" i="4"/>
  <c r="E8" i="4"/>
  <c r="D8" i="4"/>
  <c r="C8" i="4"/>
  <c r="B8" i="4"/>
  <c r="C7" i="4"/>
  <c r="V6" i="4"/>
  <c r="U6" i="4"/>
  <c r="T6" i="4"/>
  <c r="S6" i="4"/>
  <c r="R6" i="4"/>
  <c r="Q6" i="4"/>
  <c r="P6" i="4"/>
  <c r="O6" i="4"/>
  <c r="W6" i="4" s="1"/>
  <c r="N6" i="4"/>
  <c r="L6" i="4"/>
  <c r="K6" i="4"/>
  <c r="J6" i="4"/>
  <c r="I6" i="4"/>
  <c r="H6" i="4"/>
  <c r="G6" i="4"/>
  <c r="F6" i="4"/>
  <c r="E6" i="4"/>
  <c r="D6" i="4"/>
  <c r="C6" i="4"/>
  <c r="B6" i="4"/>
  <c r="C5" i="4"/>
  <c r="V4" i="4"/>
  <c r="U4" i="4"/>
  <c r="T4" i="4"/>
  <c r="S4" i="4"/>
  <c r="R4" i="4"/>
  <c r="Q4" i="4"/>
  <c r="P4" i="4"/>
  <c r="O4" i="4"/>
  <c r="N4" i="4"/>
  <c r="L4" i="4"/>
  <c r="K4" i="4"/>
  <c r="J4" i="4"/>
  <c r="I4" i="4"/>
  <c r="H4" i="4"/>
  <c r="G4" i="4"/>
  <c r="F4" i="4"/>
  <c r="E4" i="4"/>
  <c r="D4" i="4"/>
  <c r="C4" i="4"/>
  <c r="B4" i="4"/>
  <c r="C3" i="4"/>
  <c r="V2" i="4"/>
  <c r="U2" i="4"/>
  <c r="T2" i="4"/>
  <c r="S2" i="4"/>
  <c r="R2" i="4"/>
  <c r="Q2" i="4"/>
  <c r="P2" i="4"/>
  <c r="O2" i="4"/>
  <c r="N2" i="4"/>
  <c r="L2" i="4"/>
  <c r="K2" i="4"/>
  <c r="J2" i="4"/>
  <c r="I2" i="4"/>
  <c r="H2" i="4"/>
  <c r="G2" i="4"/>
  <c r="F2" i="4"/>
  <c r="E2" i="4"/>
  <c r="D2" i="4"/>
  <c r="M2" i="4" s="1"/>
  <c r="C2" i="4"/>
  <c r="B2" i="4"/>
  <c r="C49" i="3"/>
  <c r="V48" i="3"/>
  <c r="U48" i="3"/>
  <c r="T48" i="3"/>
  <c r="S48" i="3"/>
  <c r="R48" i="3"/>
  <c r="Q48" i="3"/>
  <c r="P48" i="3"/>
  <c r="O48" i="3"/>
  <c r="N48" i="3"/>
  <c r="L48" i="3"/>
  <c r="K48" i="3"/>
  <c r="J48" i="3"/>
  <c r="I48" i="3"/>
  <c r="H48" i="3"/>
  <c r="G48" i="3"/>
  <c r="F48" i="3"/>
  <c r="E48" i="3"/>
  <c r="D48" i="3"/>
  <c r="C48" i="3"/>
  <c r="B48" i="3"/>
  <c r="C47" i="3"/>
  <c r="V46" i="3"/>
  <c r="U46" i="3"/>
  <c r="T46" i="3"/>
  <c r="S46" i="3"/>
  <c r="R46" i="3"/>
  <c r="Q46" i="3"/>
  <c r="P46" i="3"/>
  <c r="O46" i="3"/>
  <c r="N46" i="3"/>
  <c r="L46" i="3"/>
  <c r="K46" i="3"/>
  <c r="J46" i="3"/>
  <c r="I46" i="3"/>
  <c r="H46" i="3"/>
  <c r="G46" i="3"/>
  <c r="F46" i="3"/>
  <c r="E46" i="3"/>
  <c r="D46" i="3"/>
  <c r="C46" i="3"/>
  <c r="B46" i="3"/>
  <c r="C45" i="3"/>
  <c r="V44" i="3"/>
  <c r="U44" i="3"/>
  <c r="T44" i="3"/>
  <c r="S44" i="3"/>
  <c r="R44" i="3"/>
  <c r="Q44" i="3"/>
  <c r="P44" i="3"/>
  <c r="O44" i="3"/>
  <c r="N44" i="3"/>
  <c r="L44" i="3"/>
  <c r="K44" i="3"/>
  <c r="J44" i="3"/>
  <c r="I44" i="3"/>
  <c r="H44" i="3"/>
  <c r="G44" i="3"/>
  <c r="F44" i="3"/>
  <c r="E44" i="3"/>
  <c r="D44" i="3"/>
  <c r="M44" i="3" s="1"/>
  <c r="C44" i="3"/>
  <c r="B44" i="3"/>
  <c r="C43" i="3"/>
  <c r="V42" i="3"/>
  <c r="U42" i="3"/>
  <c r="T42" i="3"/>
  <c r="S42" i="3"/>
  <c r="R42" i="3"/>
  <c r="Q42" i="3"/>
  <c r="P42" i="3"/>
  <c r="O42" i="3"/>
  <c r="N42" i="3"/>
  <c r="L42" i="3"/>
  <c r="K42" i="3"/>
  <c r="J42" i="3"/>
  <c r="I42" i="3"/>
  <c r="H42" i="3"/>
  <c r="G42" i="3"/>
  <c r="F42" i="3"/>
  <c r="E42" i="3"/>
  <c r="D42" i="3"/>
  <c r="C42" i="3"/>
  <c r="B42" i="3"/>
  <c r="C41" i="3"/>
  <c r="V40" i="3"/>
  <c r="U40" i="3"/>
  <c r="T40" i="3"/>
  <c r="S40" i="3"/>
  <c r="R40" i="3"/>
  <c r="Q40" i="3"/>
  <c r="P40" i="3"/>
  <c r="O40" i="3"/>
  <c r="N40" i="3"/>
  <c r="L40" i="3"/>
  <c r="K40" i="3"/>
  <c r="J40" i="3"/>
  <c r="I40" i="3"/>
  <c r="H40" i="3"/>
  <c r="G40" i="3"/>
  <c r="F40" i="3"/>
  <c r="E40" i="3"/>
  <c r="D40" i="3"/>
  <c r="C40" i="3"/>
  <c r="B40" i="3"/>
  <c r="C39" i="3"/>
  <c r="V38" i="3"/>
  <c r="U38" i="3"/>
  <c r="T38" i="3"/>
  <c r="S38" i="3"/>
  <c r="R38" i="3"/>
  <c r="Q38" i="3"/>
  <c r="P38" i="3"/>
  <c r="O38" i="3"/>
  <c r="N38" i="3"/>
  <c r="L38" i="3"/>
  <c r="K38" i="3"/>
  <c r="J38" i="3"/>
  <c r="I38" i="3"/>
  <c r="H38" i="3"/>
  <c r="G38" i="3"/>
  <c r="F38" i="3"/>
  <c r="E38" i="3"/>
  <c r="D38" i="3"/>
  <c r="C38" i="3"/>
  <c r="B38" i="3"/>
  <c r="C37" i="3"/>
  <c r="V36" i="3"/>
  <c r="U36" i="3"/>
  <c r="T36" i="3"/>
  <c r="S36" i="3"/>
  <c r="R36" i="3"/>
  <c r="Q36" i="3"/>
  <c r="P36" i="3"/>
  <c r="O36" i="3"/>
  <c r="N36" i="3"/>
  <c r="L36" i="3"/>
  <c r="K36" i="3"/>
  <c r="J36" i="3"/>
  <c r="I36" i="3"/>
  <c r="H36" i="3"/>
  <c r="G36" i="3"/>
  <c r="F36" i="3"/>
  <c r="E36" i="3"/>
  <c r="D36" i="3"/>
  <c r="M36" i="3" s="1"/>
  <c r="C36" i="3"/>
  <c r="B36" i="3"/>
  <c r="C35" i="3"/>
  <c r="V34" i="3"/>
  <c r="U34" i="3"/>
  <c r="T34" i="3"/>
  <c r="S34" i="3"/>
  <c r="R34" i="3"/>
  <c r="Q34" i="3"/>
  <c r="P34" i="3"/>
  <c r="O34" i="3"/>
  <c r="N34" i="3"/>
  <c r="L34" i="3"/>
  <c r="K34" i="3"/>
  <c r="J34" i="3"/>
  <c r="I34" i="3"/>
  <c r="H34" i="3"/>
  <c r="G34" i="3"/>
  <c r="F34" i="3"/>
  <c r="E34" i="3"/>
  <c r="D34" i="3"/>
  <c r="C34" i="3"/>
  <c r="B34" i="3"/>
  <c r="C33" i="3"/>
  <c r="V32" i="3"/>
  <c r="U32" i="3"/>
  <c r="T32" i="3"/>
  <c r="S32" i="3"/>
  <c r="R32" i="3"/>
  <c r="Q32" i="3"/>
  <c r="P32" i="3"/>
  <c r="O32" i="3"/>
  <c r="W32" i="3" s="1"/>
  <c r="N32" i="3"/>
  <c r="L32" i="3"/>
  <c r="K32" i="3"/>
  <c r="J32" i="3"/>
  <c r="I32" i="3"/>
  <c r="H32" i="3"/>
  <c r="G32" i="3"/>
  <c r="F32" i="3"/>
  <c r="E32" i="3"/>
  <c r="D32" i="3"/>
  <c r="C32" i="3"/>
  <c r="B32" i="3"/>
  <c r="C31" i="3"/>
  <c r="V30" i="3"/>
  <c r="U30" i="3"/>
  <c r="T30" i="3"/>
  <c r="S30" i="3"/>
  <c r="R30" i="3"/>
  <c r="Q30" i="3"/>
  <c r="P30" i="3"/>
  <c r="O30" i="3"/>
  <c r="N30" i="3"/>
  <c r="L30" i="3"/>
  <c r="K30" i="3"/>
  <c r="J30" i="3"/>
  <c r="I30" i="3"/>
  <c r="H30" i="3"/>
  <c r="G30" i="3"/>
  <c r="F30" i="3"/>
  <c r="E30" i="3"/>
  <c r="D30" i="3"/>
  <c r="C30" i="3"/>
  <c r="B30" i="3"/>
  <c r="C29" i="3"/>
  <c r="V28" i="3"/>
  <c r="U28" i="3"/>
  <c r="T28" i="3"/>
  <c r="S28" i="3"/>
  <c r="R28" i="3"/>
  <c r="Q28" i="3"/>
  <c r="P28" i="3"/>
  <c r="O28" i="3"/>
  <c r="N28" i="3"/>
  <c r="L28" i="3"/>
  <c r="K28" i="3"/>
  <c r="J28" i="3"/>
  <c r="I28" i="3"/>
  <c r="H28" i="3"/>
  <c r="G28" i="3"/>
  <c r="F28" i="3"/>
  <c r="E28" i="3"/>
  <c r="D28" i="3"/>
  <c r="M28" i="3" s="1"/>
  <c r="C28" i="3"/>
  <c r="B28" i="3"/>
  <c r="C27" i="3"/>
  <c r="V26" i="3"/>
  <c r="U26" i="3"/>
  <c r="T26" i="3"/>
  <c r="S26" i="3"/>
  <c r="R26" i="3"/>
  <c r="Q26" i="3"/>
  <c r="P26" i="3"/>
  <c r="O26" i="3"/>
  <c r="N26" i="3"/>
  <c r="L26" i="3"/>
  <c r="K26" i="3"/>
  <c r="J26" i="3"/>
  <c r="I26" i="3"/>
  <c r="H26" i="3"/>
  <c r="G26" i="3"/>
  <c r="F26" i="3"/>
  <c r="E26" i="3"/>
  <c r="D26" i="3"/>
  <c r="C26" i="3"/>
  <c r="B26" i="3"/>
  <c r="C25" i="3"/>
  <c r="V24" i="3"/>
  <c r="U24" i="3"/>
  <c r="T24" i="3"/>
  <c r="S24" i="3"/>
  <c r="R24" i="3"/>
  <c r="Q24" i="3"/>
  <c r="P24" i="3"/>
  <c r="O24" i="3"/>
  <c r="W24" i="3" s="1"/>
  <c r="N24" i="3"/>
  <c r="L24" i="3"/>
  <c r="K24" i="3"/>
  <c r="J24" i="3"/>
  <c r="I24" i="3"/>
  <c r="H24" i="3"/>
  <c r="G24" i="3"/>
  <c r="F24" i="3"/>
  <c r="E24" i="3"/>
  <c r="D24" i="3"/>
  <c r="C24" i="3"/>
  <c r="B24" i="3"/>
  <c r="C23" i="3"/>
  <c r="V22" i="3"/>
  <c r="U22" i="3"/>
  <c r="T22" i="3"/>
  <c r="S22" i="3"/>
  <c r="R22" i="3"/>
  <c r="Q22" i="3"/>
  <c r="P22" i="3"/>
  <c r="O22" i="3"/>
  <c r="N22" i="3"/>
  <c r="L22" i="3"/>
  <c r="K22" i="3"/>
  <c r="J22" i="3"/>
  <c r="I22" i="3"/>
  <c r="H22" i="3"/>
  <c r="G22" i="3"/>
  <c r="F22" i="3"/>
  <c r="E22" i="3"/>
  <c r="D22" i="3"/>
  <c r="C22" i="3"/>
  <c r="B22" i="3"/>
  <c r="C21" i="3"/>
  <c r="V20" i="3"/>
  <c r="U20" i="3"/>
  <c r="T20" i="3"/>
  <c r="S20" i="3"/>
  <c r="R20" i="3"/>
  <c r="Q20" i="3"/>
  <c r="P20" i="3"/>
  <c r="O20" i="3"/>
  <c r="N20" i="3"/>
  <c r="L20" i="3"/>
  <c r="K20" i="3"/>
  <c r="J20" i="3"/>
  <c r="I20" i="3"/>
  <c r="H20" i="3"/>
  <c r="G20" i="3"/>
  <c r="F20" i="3"/>
  <c r="E20" i="3"/>
  <c r="D20" i="3"/>
  <c r="M20" i="3" s="1"/>
  <c r="C20" i="3"/>
  <c r="B20" i="3"/>
  <c r="C19" i="3"/>
  <c r="V18" i="3"/>
  <c r="U18" i="3"/>
  <c r="T18" i="3"/>
  <c r="S18" i="3"/>
  <c r="R18" i="3"/>
  <c r="Q18" i="3"/>
  <c r="P18" i="3"/>
  <c r="O18" i="3"/>
  <c r="N18" i="3"/>
  <c r="L18" i="3"/>
  <c r="K18" i="3"/>
  <c r="J18" i="3"/>
  <c r="I18" i="3"/>
  <c r="H18" i="3"/>
  <c r="G18" i="3"/>
  <c r="F18" i="3"/>
  <c r="E18" i="3"/>
  <c r="D18" i="3"/>
  <c r="C18" i="3"/>
  <c r="B18" i="3"/>
  <c r="C17" i="3"/>
  <c r="V16" i="3"/>
  <c r="U16" i="3"/>
  <c r="T16" i="3"/>
  <c r="S16" i="3"/>
  <c r="R16" i="3"/>
  <c r="Q16" i="3"/>
  <c r="P16" i="3"/>
  <c r="O16" i="3"/>
  <c r="W16" i="3" s="1"/>
  <c r="N16" i="3"/>
  <c r="L16" i="3"/>
  <c r="K16" i="3"/>
  <c r="J16" i="3"/>
  <c r="I16" i="3"/>
  <c r="H16" i="3"/>
  <c r="G16" i="3"/>
  <c r="F16" i="3"/>
  <c r="E16" i="3"/>
  <c r="D16" i="3"/>
  <c r="C16" i="3"/>
  <c r="B16" i="3"/>
  <c r="C15" i="3"/>
  <c r="V14" i="3"/>
  <c r="U14" i="3"/>
  <c r="T14" i="3"/>
  <c r="S14" i="3"/>
  <c r="R14" i="3"/>
  <c r="Q14" i="3"/>
  <c r="P14" i="3"/>
  <c r="O14" i="3"/>
  <c r="N14" i="3"/>
  <c r="L14" i="3"/>
  <c r="K14" i="3"/>
  <c r="J14" i="3"/>
  <c r="I14" i="3"/>
  <c r="H14" i="3"/>
  <c r="G14" i="3"/>
  <c r="F14" i="3"/>
  <c r="E14" i="3"/>
  <c r="D14" i="3"/>
  <c r="C14" i="3"/>
  <c r="B14" i="3"/>
  <c r="C13" i="3"/>
  <c r="V12" i="3"/>
  <c r="U12" i="3"/>
  <c r="T12" i="3"/>
  <c r="S12" i="3"/>
  <c r="R12" i="3"/>
  <c r="Q12" i="3"/>
  <c r="P12" i="3"/>
  <c r="O12" i="3"/>
  <c r="N12" i="3"/>
  <c r="L12" i="3"/>
  <c r="K12" i="3"/>
  <c r="J12" i="3"/>
  <c r="I12" i="3"/>
  <c r="H12" i="3"/>
  <c r="G12" i="3"/>
  <c r="F12" i="3"/>
  <c r="E12" i="3"/>
  <c r="D12" i="3"/>
  <c r="M12" i="3" s="1"/>
  <c r="C12" i="3"/>
  <c r="B12" i="3"/>
  <c r="C11" i="3"/>
  <c r="V10" i="3"/>
  <c r="U10" i="3"/>
  <c r="T10" i="3"/>
  <c r="S10" i="3"/>
  <c r="R10" i="3"/>
  <c r="Q10" i="3"/>
  <c r="P10" i="3"/>
  <c r="O10" i="3"/>
  <c r="N10" i="3"/>
  <c r="L10" i="3"/>
  <c r="K10" i="3"/>
  <c r="J10" i="3"/>
  <c r="I10" i="3"/>
  <c r="H10" i="3"/>
  <c r="G10" i="3"/>
  <c r="F10" i="3"/>
  <c r="E10" i="3"/>
  <c r="D10" i="3"/>
  <c r="C10" i="3"/>
  <c r="B10" i="3"/>
  <c r="C9" i="3"/>
  <c r="V8" i="3"/>
  <c r="U8" i="3"/>
  <c r="T8" i="3"/>
  <c r="S8" i="3"/>
  <c r="R8" i="3"/>
  <c r="Q8" i="3"/>
  <c r="P8" i="3"/>
  <c r="O8" i="3"/>
  <c r="W8" i="3" s="1"/>
  <c r="N8" i="3"/>
  <c r="L8" i="3"/>
  <c r="K8" i="3"/>
  <c r="J8" i="3"/>
  <c r="I8" i="3"/>
  <c r="H8" i="3"/>
  <c r="G8" i="3"/>
  <c r="F8" i="3"/>
  <c r="E8" i="3"/>
  <c r="D8" i="3"/>
  <c r="C8" i="3"/>
  <c r="B8" i="3"/>
  <c r="C7" i="3"/>
  <c r="V6" i="3"/>
  <c r="U6" i="3"/>
  <c r="T6" i="3"/>
  <c r="S6" i="3"/>
  <c r="R6" i="3"/>
  <c r="Q6" i="3"/>
  <c r="P6" i="3"/>
  <c r="O6" i="3"/>
  <c r="N6" i="3"/>
  <c r="L6" i="3"/>
  <c r="K6" i="3"/>
  <c r="J6" i="3"/>
  <c r="I6" i="3"/>
  <c r="H6" i="3"/>
  <c r="G6" i="3"/>
  <c r="F6" i="3"/>
  <c r="E6" i="3"/>
  <c r="D6" i="3"/>
  <c r="C6" i="3"/>
  <c r="B6" i="3"/>
  <c r="C5" i="3"/>
  <c r="V4" i="3"/>
  <c r="U4" i="3"/>
  <c r="T4" i="3"/>
  <c r="S4" i="3"/>
  <c r="R4" i="3"/>
  <c r="Q4" i="3"/>
  <c r="P4" i="3"/>
  <c r="O4" i="3"/>
  <c r="N4" i="3"/>
  <c r="L4" i="3"/>
  <c r="K4" i="3"/>
  <c r="J4" i="3"/>
  <c r="I4" i="3"/>
  <c r="H4" i="3"/>
  <c r="G4" i="3"/>
  <c r="F4" i="3"/>
  <c r="E4" i="3"/>
  <c r="D4" i="3"/>
  <c r="M4" i="3" s="1"/>
  <c r="C4" i="3"/>
  <c r="B4" i="3"/>
  <c r="C3" i="3"/>
  <c r="V2" i="3"/>
  <c r="U2" i="3"/>
  <c r="T2" i="3"/>
  <c r="S2" i="3"/>
  <c r="R2" i="3"/>
  <c r="Q2" i="3"/>
  <c r="P2" i="3"/>
  <c r="O2" i="3"/>
  <c r="N2" i="3"/>
  <c r="L2" i="3"/>
  <c r="K2" i="3"/>
  <c r="J2" i="3"/>
  <c r="I2" i="3"/>
  <c r="H2" i="3"/>
  <c r="G2" i="3"/>
  <c r="F2" i="3"/>
  <c r="E2" i="3"/>
  <c r="D2" i="3"/>
  <c r="C2" i="3"/>
  <c r="B2" i="3"/>
  <c r="C45" i="2"/>
  <c r="V44" i="2"/>
  <c r="U44" i="2"/>
  <c r="T44" i="2"/>
  <c r="S44" i="2"/>
  <c r="R44" i="2"/>
  <c r="Q44" i="2"/>
  <c r="P44" i="2"/>
  <c r="O44" i="2"/>
  <c r="W44" i="2" s="1"/>
  <c r="N44" i="2"/>
  <c r="L44" i="2"/>
  <c r="K44" i="2"/>
  <c r="J44" i="2"/>
  <c r="I44" i="2"/>
  <c r="H44" i="2"/>
  <c r="G44" i="2"/>
  <c r="F44" i="2"/>
  <c r="E44" i="2"/>
  <c r="D44" i="2"/>
  <c r="C44" i="2"/>
  <c r="B44" i="2"/>
  <c r="C43" i="2"/>
  <c r="V42" i="2"/>
  <c r="U42" i="2"/>
  <c r="T42" i="2"/>
  <c r="S42" i="2"/>
  <c r="R42" i="2"/>
  <c r="Q42" i="2"/>
  <c r="P42" i="2"/>
  <c r="O42" i="2"/>
  <c r="N42" i="2"/>
  <c r="L42" i="2"/>
  <c r="K42" i="2"/>
  <c r="J42" i="2"/>
  <c r="I42" i="2"/>
  <c r="H42" i="2"/>
  <c r="G42" i="2"/>
  <c r="F42" i="2"/>
  <c r="E42" i="2"/>
  <c r="D42" i="2"/>
  <c r="C42" i="2"/>
  <c r="B42" i="2"/>
  <c r="C41" i="2"/>
  <c r="V40" i="2"/>
  <c r="U40" i="2"/>
  <c r="T40" i="2"/>
  <c r="S40" i="2"/>
  <c r="R40" i="2"/>
  <c r="Q40" i="2"/>
  <c r="P40" i="2"/>
  <c r="O40" i="2"/>
  <c r="N40" i="2"/>
  <c r="L40" i="2"/>
  <c r="K40" i="2"/>
  <c r="J40" i="2"/>
  <c r="I40" i="2"/>
  <c r="H40" i="2"/>
  <c r="G40" i="2"/>
  <c r="F40" i="2"/>
  <c r="E40" i="2"/>
  <c r="D40" i="2"/>
  <c r="M40" i="2" s="1"/>
  <c r="C40" i="2"/>
  <c r="B40" i="2"/>
  <c r="C39" i="2"/>
  <c r="V38" i="2"/>
  <c r="U38" i="2"/>
  <c r="T38" i="2"/>
  <c r="S38" i="2"/>
  <c r="R38" i="2"/>
  <c r="Q38" i="2"/>
  <c r="P38" i="2"/>
  <c r="O38" i="2"/>
  <c r="N38" i="2"/>
  <c r="L38" i="2"/>
  <c r="K38" i="2"/>
  <c r="J38" i="2"/>
  <c r="I38" i="2"/>
  <c r="H38" i="2"/>
  <c r="G38" i="2"/>
  <c r="F38" i="2"/>
  <c r="E38" i="2"/>
  <c r="D38" i="2"/>
  <c r="C38" i="2"/>
  <c r="B38" i="2"/>
  <c r="C37" i="2"/>
  <c r="V36" i="2"/>
  <c r="U36" i="2"/>
  <c r="T36" i="2"/>
  <c r="S36" i="2"/>
  <c r="R36" i="2"/>
  <c r="Q36" i="2"/>
  <c r="P36" i="2"/>
  <c r="O36" i="2"/>
  <c r="W36" i="2" s="1"/>
  <c r="N36" i="2"/>
  <c r="L36" i="2"/>
  <c r="K36" i="2"/>
  <c r="J36" i="2"/>
  <c r="I36" i="2"/>
  <c r="H36" i="2"/>
  <c r="G36" i="2"/>
  <c r="F36" i="2"/>
  <c r="E36" i="2"/>
  <c r="D36" i="2"/>
  <c r="C36" i="2"/>
  <c r="B36" i="2"/>
  <c r="C35" i="2"/>
  <c r="V34" i="2"/>
  <c r="U34" i="2"/>
  <c r="T34" i="2"/>
  <c r="S34" i="2"/>
  <c r="R34" i="2"/>
  <c r="Q34" i="2"/>
  <c r="P34" i="2"/>
  <c r="O34" i="2"/>
  <c r="N34" i="2"/>
  <c r="L34" i="2"/>
  <c r="K34" i="2"/>
  <c r="J34" i="2"/>
  <c r="I34" i="2"/>
  <c r="H34" i="2"/>
  <c r="G34" i="2"/>
  <c r="F34" i="2"/>
  <c r="E34" i="2"/>
  <c r="D34" i="2"/>
  <c r="C34" i="2"/>
  <c r="B34" i="2"/>
  <c r="C33" i="2"/>
  <c r="V32" i="2"/>
  <c r="U32" i="2"/>
  <c r="T32" i="2"/>
  <c r="S32" i="2"/>
  <c r="R32" i="2"/>
  <c r="Q32" i="2"/>
  <c r="P32" i="2"/>
  <c r="O32" i="2"/>
  <c r="N32" i="2"/>
  <c r="L32" i="2"/>
  <c r="K32" i="2"/>
  <c r="J32" i="2"/>
  <c r="I32" i="2"/>
  <c r="H32" i="2"/>
  <c r="G32" i="2"/>
  <c r="F32" i="2"/>
  <c r="E32" i="2"/>
  <c r="D32" i="2"/>
  <c r="M32" i="2" s="1"/>
  <c r="C32" i="2"/>
  <c r="B32" i="2"/>
  <c r="C31" i="2"/>
  <c r="V30" i="2"/>
  <c r="U30" i="2"/>
  <c r="T30" i="2"/>
  <c r="S30" i="2"/>
  <c r="R30" i="2"/>
  <c r="Q30" i="2"/>
  <c r="P30" i="2"/>
  <c r="O30" i="2"/>
  <c r="N30" i="2"/>
  <c r="L30" i="2"/>
  <c r="K30" i="2"/>
  <c r="J30" i="2"/>
  <c r="I30" i="2"/>
  <c r="H30" i="2"/>
  <c r="G30" i="2"/>
  <c r="F30" i="2"/>
  <c r="E30" i="2"/>
  <c r="D30" i="2"/>
  <c r="C30" i="2"/>
  <c r="B30" i="2"/>
  <c r="C29" i="2"/>
  <c r="V28" i="2"/>
  <c r="U28" i="2"/>
  <c r="T28" i="2"/>
  <c r="S28" i="2"/>
  <c r="R28" i="2"/>
  <c r="Q28" i="2"/>
  <c r="P28" i="2"/>
  <c r="O28" i="2"/>
  <c r="W28" i="2" s="1"/>
  <c r="N28" i="2"/>
  <c r="L28" i="2"/>
  <c r="K28" i="2"/>
  <c r="J28" i="2"/>
  <c r="I28" i="2"/>
  <c r="H28" i="2"/>
  <c r="G28" i="2"/>
  <c r="F28" i="2"/>
  <c r="E28" i="2"/>
  <c r="D28" i="2"/>
  <c r="C28" i="2"/>
  <c r="B28" i="2"/>
  <c r="C27" i="2"/>
  <c r="V26" i="2"/>
  <c r="U26" i="2"/>
  <c r="T26" i="2"/>
  <c r="S26" i="2"/>
  <c r="R26" i="2"/>
  <c r="Q26" i="2"/>
  <c r="P26" i="2"/>
  <c r="O26" i="2"/>
  <c r="N26" i="2"/>
  <c r="L26" i="2"/>
  <c r="K26" i="2"/>
  <c r="J26" i="2"/>
  <c r="I26" i="2"/>
  <c r="H26" i="2"/>
  <c r="G26" i="2"/>
  <c r="F26" i="2"/>
  <c r="E26" i="2"/>
  <c r="D26" i="2"/>
  <c r="M26" i="2" s="1"/>
  <c r="C26" i="2"/>
  <c r="B26" i="2"/>
  <c r="C25" i="2"/>
  <c r="V24" i="2"/>
  <c r="U24" i="2"/>
  <c r="T24" i="2"/>
  <c r="S24" i="2"/>
  <c r="R24" i="2"/>
  <c r="Q24" i="2"/>
  <c r="P24" i="2"/>
  <c r="O24" i="2"/>
  <c r="N24" i="2"/>
  <c r="L24" i="2"/>
  <c r="K24" i="2"/>
  <c r="J24" i="2"/>
  <c r="I24" i="2"/>
  <c r="H24" i="2"/>
  <c r="G24" i="2"/>
  <c r="F24" i="2"/>
  <c r="E24" i="2"/>
  <c r="D24" i="2"/>
  <c r="C24" i="2"/>
  <c r="B24" i="2"/>
  <c r="C23" i="2"/>
  <c r="V22" i="2"/>
  <c r="U22" i="2"/>
  <c r="T22" i="2"/>
  <c r="S22" i="2"/>
  <c r="R22" i="2"/>
  <c r="Q22" i="2"/>
  <c r="P22" i="2"/>
  <c r="O22" i="2"/>
  <c r="W22" i="2" s="1"/>
  <c r="N22" i="2"/>
  <c r="L22" i="2"/>
  <c r="K22" i="2"/>
  <c r="J22" i="2"/>
  <c r="I22" i="2"/>
  <c r="H22" i="2"/>
  <c r="G22" i="2"/>
  <c r="F22" i="2"/>
  <c r="E22" i="2"/>
  <c r="D22" i="2"/>
  <c r="C22" i="2"/>
  <c r="B22" i="2"/>
  <c r="C21" i="2"/>
  <c r="V20" i="2"/>
  <c r="U20" i="2"/>
  <c r="T20" i="2"/>
  <c r="S20" i="2"/>
  <c r="R20" i="2"/>
  <c r="Q20" i="2"/>
  <c r="P20" i="2"/>
  <c r="O20" i="2"/>
  <c r="N20" i="2"/>
  <c r="L20" i="2"/>
  <c r="K20" i="2"/>
  <c r="J20" i="2"/>
  <c r="I20" i="2"/>
  <c r="H20" i="2"/>
  <c r="G20" i="2"/>
  <c r="F20" i="2"/>
  <c r="E20" i="2"/>
  <c r="D20" i="2"/>
  <c r="C20" i="2"/>
  <c r="B20" i="2"/>
  <c r="C19" i="2"/>
  <c r="V18" i="2"/>
  <c r="U18" i="2"/>
  <c r="T18" i="2"/>
  <c r="S18" i="2"/>
  <c r="R18" i="2"/>
  <c r="Q18" i="2"/>
  <c r="P18" i="2"/>
  <c r="O18" i="2"/>
  <c r="N18" i="2"/>
  <c r="L18" i="2"/>
  <c r="K18" i="2"/>
  <c r="J18" i="2"/>
  <c r="I18" i="2"/>
  <c r="H18" i="2"/>
  <c r="G18" i="2"/>
  <c r="F18" i="2"/>
  <c r="E18" i="2"/>
  <c r="D18" i="2"/>
  <c r="M18" i="2" s="1"/>
  <c r="C18" i="2"/>
  <c r="B18" i="2"/>
  <c r="C17" i="2"/>
  <c r="V16" i="2"/>
  <c r="U16" i="2"/>
  <c r="T16" i="2"/>
  <c r="S16" i="2"/>
  <c r="R16" i="2"/>
  <c r="Q16" i="2"/>
  <c r="P16" i="2"/>
  <c r="O16" i="2"/>
  <c r="N16" i="2"/>
  <c r="L16" i="2"/>
  <c r="K16" i="2"/>
  <c r="J16" i="2"/>
  <c r="I16" i="2"/>
  <c r="H16" i="2"/>
  <c r="G16" i="2"/>
  <c r="F16" i="2"/>
  <c r="E16" i="2"/>
  <c r="D16" i="2"/>
  <c r="C16" i="2"/>
  <c r="B16" i="2"/>
  <c r="C15" i="2"/>
  <c r="V14" i="2"/>
  <c r="U14" i="2"/>
  <c r="T14" i="2"/>
  <c r="S14" i="2"/>
  <c r="R14" i="2"/>
  <c r="Q14" i="2"/>
  <c r="P14" i="2"/>
  <c r="O14" i="2"/>
  <c r="W14" i="2" s="1"/>
  <c r="N14" i="2"/>
  <c r="L14" i="2"/>
  <c r="K14" i="2"/>
  <c r="J14" i="2"/>
  <c r="I14" i="2"/>
  <c r="H14" i="2"/>
  <c r="G14" i="2"/>
  <c r="F14" i="2"/>
  <c r="E14" i="2"/>
  <c r="D14" i="2"/>
  <c r="C14" i="2"/>
  <c r="B14" i="2"/>
  <c r="C13" i="2"/>
  <c r="V12" i="2"/>
  <c r="U12" i="2"/>
  <c r="T12" i="2"/>
  <c r="S12" i="2"/>
  <c r="R12" i="2"/>
  <c r="Q12" i="2"/>
  <c r="P12" i="2"/>
  <c r="O12" i="2"/>
  <c r="N12" i="2"/>
  <c r="L12" i="2"/>
  <c r="K12" i="2"/>
  <c r="J12" i="2"/>
  <c r="I12" i="2"/>
  <c r="H12" i="2"/>
  <c r="G12" i="2"/>
  <c r="F12" i="2"/>
  <c r="E12" i="2"/>
  <c r="D12" i="2"/>
  <c r="C12" i="2"/>
  <c r="B12" i="2"/>
  <c r="C11" i="2"/>
  <c r="V10" i="2"/>
  <c r="U10" i="2"/>
  <c r="T10" i="2"/>
  <c r="S10" i="2"/>
  <c r="R10" i="2"/>
  <c r="Q10" i="2"/>
  <c r="P10" i="2"/>
  <c r="O10" i="2"/>
  <c r="N10" i="2"/>
  <c r="L10" i="2"/>
  <c r="K10" i="2"/>
  <c r="J10" i="2"/>
  <c r="I10" i="2"/>
  <c r="H10" i="2"/>
  <c r="G10" i="2"/>
  <c r="F10" i="2"/>
  <c r="E10" i="2"/>
  <c r="D10" i="2"/>
  <c r="M10" i="2" s="1"/>
  <c r="C10" i="2"/>
  <c r="B10" i="2"/>
  <c r="C9" i="2"/>
  <c r="V8" i="2"/>
  <c r="U8" i="2"/>
  <c r="T8" i="2"/>
  <c r="S8" i="2"/>
  <c r="R8" i="2"/>
  <c r="Q8" i="2"/>
  <c r="P8" i="2"/>
  <c r="O8" i="2"/>
  <c r="N8" i="2"/>
  <c r="L8" i="2"/>
  <c r="K8" i="2"/>
  <c r="J8" i="2"/>
  <c r="I8" i="2"/>
  <c r="H8" i="2"/>
  <c r="G8" i="2"/>
  <c r="F8" i="2"/>
  <c r="E8" i="2"/>
  <c r="D8" i="2"/>
  <c r="C8" i="2"/>
  <c r="B8" i="2"/>
  <c r="C7" i="2"/>
  <c r="V6" i="2"/>
  <c r="U6" i="2"/>
  <c r="T6" i="2"/>
  <c r="S6" i="2"/>
  <c r="R6" i="2"/>
  <c r="Q6" i="2"/>
  <c r="P6" i="2"/>
  <c r="O6" i="2"/>
  <c r="W6" i="2" s="1"/>
  <c r="N6" i="2"/>
  <c r="L6" i="2"/>
  <c r="K6" i="2"/>
  <c r="J6" i="2"/>
  <c r="I6" i="2"/>
  <c r="H6" i="2"/>
  <c r="G6" i="2"/>
  <c r="F6" i="2"/>
  <c r="E6" i="2"/>
  <c r="D6" i="2"/>
  <c r="C6" i="2"/>
  <c r="B6" i="2"/>
  <c r="C5" i="2"/>
  <c r="V4" i="2"/>
  <c r="U4" i="2"/>
  <c r="T4" i="2"/>
  <c r="S4" i="2"/>
  <c r="R4" i="2"/>
  <c r="Q4" i="2"/>
  <c r="P4" i="2"/>
  <c r="O4" i="2"/>
  <c r="N4" i="2"/>
  <c r="L4" i="2"/>
  <c r="K4" i="2"/>
  <c r="J4" i="2"/>
  <c r="I4" i="2"/>
  <c r="H4" i="2"/>
  <c r="G4" i="2"/>
  <c r="F4" i="2"/>
  <c r="E4" i="2"/>
  <c r="D4" i="2"/>
  <c r="C4" i="2"/>
  <c r="B4" i="2"/>
  <c r="C3" i="2"/>
  <c r="V2" i="2"/>
  <c r="U2" i="2"/>
  <c r="T2" i="2"/>
  <c r="S2" i="2"/>
  <c r="R2" i="2"/>
  <c r="Q2" i="2"/>
  <c r="P2" i="2"/>
  <c r="O2" i="2"/>
  <c r="N2" i="2"/>
  <c r="L2" i="2"/>
  <c r="K2" i="2"/>
  <c r="J2" i="2"/>
  <c r="I2" i="2"/>
  <c r="H2" i="2"/>
  <c r="G2" i="2"/>
  <c r="F2" i="2"/>
  <c r="E2" i="2"/>
  <c r="D2" i="2"/>
  <c r="M2" i="2" s="1"/>
  <c r="C2" i="2"/>
  <c r="B2" i="2"/>
  <c r="C45" i="1"/>
  <c r="V44" i="1"/>
  <c r="U44" i="1"/>
  <c r="T44" i="1"/>
  <c r="S44" i="1"/>
  <c r="R44" i="1"/>
  <c r="Q44" i="1"/>
  <c r="P44" i="1"/>
  <c r="O44" i="1"/>
  <c r="N44" i="1"/>
  <c r="L44" i="1"/>
  <c r="K44" i="1"/>
  <c r="J44" i="1"/>
  <c r="I44" i="1"/>
  <c r="H44" i="1"/>
  <c r="G44" i="1"/>
  <c r="F44" i="1"/>
  <c r="E44" i="1"/>
  <c r="D44" i="1"/>
  <c r="C44" i="1"/>
  <c r="B44" i="1"/>
  <c r="C43" i="1"/>
  <c r="V42" i="1"/>
  <c r="U42" i="1"/>
  <c r="T42" i="1"/>
  <c r="S42" i="1"/>
  <c r="R42" i="1"/>
  <c r="Q42" i="1"/>
  <c r="P42" i="1"/>
  <c r="O42" i="1"/>
  <c r="W42" i="1" s="1"/>
  <c r="N42" i="1"/>
  <c r="L42" i="1"/>
  <c r="K42" i="1"/>
  <c r="J42" i="1"/>
  <c r="I42" i="1"/>
  <c r="H42" i="1"/>
  <c r="G42" i="1"/>
  <c r="F42" i="1"/>
  <c r="E42" i="1"/>
  <c r="D42" i="1"/>
  <c r="C42" i="1"/>
  <c r="B42" i="1"/>
  <c r="C41" i="1"/>
  <c r="V40" i="1"/>
  <c r="U40" i="1"/>
  <c r="T40" i="1"/>
  <c r="S40" i="1"/>
  <c r="R40" i="1"/>
  <c r="Q40" i="1"/>
  <c r="P40" i="1"/>
  <c r="O40" i="1"/>
  <c r="N40" i="1"/>
  <c r="L40" i="1"/>
  <c r="K40" i="1"/>
  <c r="J40" i="1"/>
  <c r="I40" i="1"/>
  <c r="H40" i="1"/>
  <c r="G40" i="1"/>
  <c r="F40" i="1"/>
  <c r="E40" i="1"/>
  <c r="D40" i="1"/>
  <c r="C40" i="1"/>
  <c r="B40" i="1"/>
  <c r="C39" i="1"/>
  <c r="V38" i="1"/>
  <c r="U38" i="1"/>
  <c r="T38" i="1"/>
  <c r="S38" i="1"/>
  <c r="R38" i="1"/>
  <c r="Q38" i="1"/>
  <c r="P38" i="1"/>
  <c r="O38" i="1"/>
  <c r="N38" i="1"/>
  <c r="L38" i="1"/>
  <c r="K38" i="1"/>
  <c r="J38" i="1"/>
  <c r="I38" i="1"/>
  <c r="H38" i="1"/>
  <c r="G38" i="1"/>
  <c r="F38" i="1"/>
  <c r="E38" i="1"/>
  <c r="D38" i="1"/>
  <c r="M38" i="1" s="1"/>
  <c r="C38" i="1"/>
  <c r="B38" i="1"/>
  <c r="C37" i="1"/>
  <c r="V36" i="1"/>
  <c r="U36" i="1"/>
  <c r="T36" i="1"/>
  <c r="S36" i="1"/>
  <c r="R36" i="1"/>
  <c r="Q36" i="1"/>
  <c r="P36" i="1"/>
  <c r="O36" i="1"/>
  <c r="N36" i="1"/>
  <c r="L36" i="1"/>
  <c r="K36" i="1"/>
  <c r="J36" i="1"/>
  <c r="I36" i="1"/>
  <c r="H36" i="1"/>
  <c r="G36" i="1"/>
  <c r="F36" i="1"/>
  <c r="E36" i="1"/>
  <c r="D36" i="1"/>
  <c r="C36" i="1"/>
  <c r="B36" i="1"/>
  <c r="C35" i="1"/>
  <c r="V34" i="1"/>
  <c r="U34" i="1"/>
  <c r="T34" i="1"/>
  <c r="S34" i="1"/>
  <c r="R34" i="1"/>
  <c r="Q34" i="1"/>
  <c r="P34" i="1"/>
  <c r="O34" i="1"/>
  <c r="W34" i="1" s="1"/>
  <c r="N34" i="1"/>
  <c r="L34" i="1"/>
  <c r="K34" i="1"/>
  <c r="J34" i="1"/>
  <c r="I34" i="1"/>
  <c r="H34" i="1"/>
  <c r="G34" i="1"/>
  <c r="F34" i="1"/>
  <c r="E34" i="1"/>
  <c r="D34" i="1"/>
  <c r="C34" i="1"/>
  <c r="B34" i="1"/>
  <c r="C33" i="1"/>
  <c r="V32" i="1"/>
  <c r="U32" i="1"/>
  <c r="T32" i="1"/>
  <c r="S32" i="1"/>
  <c r="R32" i="1"/>
  <c r="Q32" i="1"/>
  <c r="P32" i="1"/>
  <c r="O32" i="1"/>
  <c r="N32" i="1"/>
  <c r="L32" i="1"/>
  <c r="K32" i="1"/>
  <c r="J32" i="1"/>
  <c r="I32" i="1"/>
  <c r="H32" i="1"/>
  <c r="G32" i="1"/>
  <c r="F32" i="1"/>
  <c r="E32" i="1"/>
  <c r="D32" i="1"/>
  <c r="C32" i="1"/>
  <c r="B32" i="1"/>
  <c r="C31" i="1"/>
  <c r="V30" i="1"/>
  <c r="U30" i="1"/>
  <c r="T30" i="1"/>
  <c r="S30" i="1"/>
  <c r="R30" i="1"/>
  <c r="Q30" i="1"/>
  <c r="P30" i="1"/>
  <c r="O30" i="1"/>
  <c r="N30" i="1"/>
  <c r="L30" i="1"/>
  <c r="K30" i="1"/>
  <c r="J30" i="1"/>
  <c r="I30" i="1"/>
  <c r="H30" i="1"/>
  <c r="G30" i="1"/>
  <c r="F30" i="1"/>
  <c r="E30" i="1"/>
  <c r="D30" i="1"/>
  <c r="C30" i="1"/>
  <c r="B30" i="1"/>
  <c r="C29" i="1"/>
  <c r="V28" i="1"/>
  <c r="U28" i="1"/>
  <c r="T28" i="1"/>
  <c r="S28" i="1"/>
  <c r="R28" i="1"/>
  <c r="Q28" i="1"/>
  <c r="P28" i="1"/>
  <c r="O28" i="1"/>
  <c r="N28" i="1"/>
  <c r="L28" i="1"/>
  <c r="K28" i="1"/>
  <c r="J28" i="1"/>
  <c r="I28" i="1"/>
  <c r="H28" i="1"/>
  <c r="G28" i="1"/>
  <c r="F28" i="1"/>
  <c r="E28" i="1"/>
  <c r="D28" i="1"/>
  <c r="C28" i="1"/>
  <c r="B28" i="1"/>
  <c r="C27" i="1"/>
  <c r="V26" i="1"/>
  <c r="U26" i="1"/>
  <c r="T26" i="1"/>
  <c r="S26" i="1"/>
  <c r="R26" i="1"/>
  <c r="Q26" i="1"/>
  <c r="P26" i="1"/>
  <c r="O26" i="1"/>
  <c r="W26" i="1" s="1"/>
  <c r="N26" i="1"/>
  <c r="L26" i="1"/>
  <c r="K26" i="1"/>
  <c r="J26" i="1"/>
  <c r="I26" i="1"/>
  <c r="H26" i="1"/>
  <c r="G26" i="1"/>
  <c r="F26" i="1"/>
  <c r="E26" i="1"/>
  <c r="D26" i="1"/>
  <c r="C26" i="1"/>
  <c r="B26" i="1"/>
  <c r="C25" i="1"/>
  <c r="V24" i="1"/>
  <c r="U24" i="1"/>
  <c r="T24" i="1"/>
  <c r="S24" i="1"/>
  <c r="R24" i="1"/>
  <c r="Q24" i="1"/>
  <c r="P24" i="1"/>
  <c r="O24" i="1"/>
  <c r="N24" i="1"/>
  <c r="L24" i="1"/>
  <c r="K24" i="1"/>
  <c r="J24" i="1"/>
  <c r="I24" i="1"/>
  <c r="H24" i="1"/>
  <c r="G24" i="1"/>
  <c r="F24" i="1"/>
  <c r="E24" i="1"/>
  <c r="D24" i="1"/>
  <c r="C24" i="1"/>
  <c r="B24" i="1"/>
  <c r="C23" i="1"/>
  <c r="V22" i="1"/>
  <c r="U22" i="1"/>
  <c r="T22" i="1"/>
  <c r="S22" i="1"/>
  <c r="R22" i="1"/>
  <c r="Q22" i="1"/>
  <c r="P22" i="1"/>
  <c r="O22" i="1"/>
  <c r="N22" i="1"/>
  <c r="L22" i="1"/>
  <c r="K22" i="1"/>
  <c r="J22" i="1"/>
  <c r="I22" i="1"/>
  <c r="H22" i="1"/>
  <c r="G22" i="1"/>
  <c r="F22" i="1"/>
  <c r="E22" i="1"/>
  <c r="D22" i="1"/>
  <c r="M22" i="1" s="1"/>
  <c r="C22" i="1"/>
  <c r="B22" i="1"/>
  <c r="C21" i="1"/>
  <c r="V20" i="1"/>
  <c r="U20" i="1"/>
  <c r="T20" i="1"/>
  <c r="S20" i="1"/>
  <c r="R20" i="1"/>
  <c r="Q20" i="1"/>
  <c r="P20" i="1"/>
  <c r="O20" i="1"/>
  <c r="N20" i="1"/>
  <c r="L20" i="1"/>
  <c r="K20" i="1"/>
  <c r="J20" i="1"/>
  <c r="I20" i="1"/>
  <c r="H20" i="1"/>
  <c r="G20" i="1"/>
  <c r="F20" i="1"/>
  <c r="E20" i="1"/>
  <c r="D20" i="1"/>
  <c r="C20" i="1"/>
  <c r="B20" i="1"/>
  <c r="C19" i="1"/>
  <c r="V18" i="1"/>
  <c r="U18" i="1"/>
  <c r="T18" i="1"/>
  <c r="S18" i="1"/>
  <c r="R18" i="1"/>
  <c r="Q18" i="1"/>
  <c r="P18" i="1"/>
  <c r="O18" i="1"/>
  <c r="W18" i="1" s="1"/>
  <c r="N18" i="1"/>
  <c r="L18" i="1"/>
  <c r="K18" i="1"/>
  <c r="J18" i="1"/>
  <c r="I18" i="1"/>
  <c r="H18" i="1"/>
  <c r="G18" i="1"/>
  <c r="F18" i="1"/>
  <c r="E18" i="1"/>
  <c r="D18" i="1"/>
  <c r="C18" i="1"/>
  <c r="B18" i="1"/>
  <c r="C17" i="1"/>
  <c r="V16" i="1"/>
  <c r="U16" i="1"/>
  <c r="T16" i="1"/>
  <c r="S16" i="1"/>
  <c r="R16" i="1"/>
  <c r="Q16" i="1"/>
  <c r="P16" i="1"/>
  <c r="O16" i="1"/>
  <c r="N16" i="1"/>
  <c r="L16" i="1"/>
  <c r="K16" i="1"/>
  <c r="J16" i="1"/>
  <c r="I16" i="1"/>
  <c r="H16" i="1"/>
  <c r="G16" i="1"/>
  <c r="F16" i="1"/>
  <c r="E16" i="1"/>
  <c r="D16" i="1"/>
  <c r="C16" i="1"/>
  <c r="B16" i="1"/>
  <c r="C15" i="1"/>
  <c r="V14" i="1"/>
  <c r="U14" i="1"/>
  <c r="T14" i="1"/>
  <c r="S14" i="1"/>
  <c r="R14" i="1"/>
  <c r="Q14" i="1"/>
  <c r="P14" i="1"/>
  <c r="O14" i="1"/>
  <c r="N14" i="1"/>
  <c r="L14" i="1"/>
  <c r="K14" i="1"/>
  <c r="J14" i="1"/>
  <c r="I14" i="1"/>
  <c r="H14" i="1"/>
  <c r="G14" i="1"/>
  <c r="F14" i="1"/>
  <c r="E14" i="1"/>
  <c r="D14" i="1"/>
  <c r="M14" i="1" s="1"/>
  <c r="C14" i="1"/>
  <c r="B14" i="1"/>
  <c r="C13" i="1"/>
  <c r="V12" i="1"/>
  <c r="U12" i="1"/>
  <c r="T12" i="1"/>
  <c r="S12" i="1"/>
  <c r="R12" i="1"/>
  <c r="Q12" i="1"/>
  <c r="P12" i="1"/>
  <c r="O12" i="1"/>
  <c r="N12" i="1"/>
  <c r="L12" i="1"/>
  <c r="K12" i="1"/>
  <c r="J12" i="1"/>
  <c r="I12" i="1"/>
  <c r="H12" i="1"/>
  <c r="G12" i="1"/>
  <c r="F12" i="1"/>
  <c r="E12" i="1"/>
  <c r="D12" i="1"/>
  <c r="C12" i="1"/>
  <c r="B12" i="1"/>
  <c r="C11" i="1"/>
  <c r="V10" i="1"/>
  <c r="U10" i="1"/>
  <c r="T10" i="1"/>
  <c r="S10" i="1"/>
  <c r="R10" i="1"/>
  <c r="Q10" i="1"/>
  <c r="P10" i="1"/>
  <c r="O10" i="1"/>
  <c r="W10" i="1" s="1"/>
  <c r="N10" i="1"/>
  <c r="L10" i="1"/>
  <c r="K10" i="1"/>
  <c r="J10" i="1"/>
  <c r="I10" i="1"/>
  <c r="H10" i="1"/>
  <c r="G10" i="1"/>
  <c r="F10" i="1"/>
  <c r="E10" i="1"/>
  <c r="D10" i="1"/>
  <c r="C10" i="1"/>
  <c r="B10" i="1"/>
  <c r="C9" i="1"/>
  <c r="V8" i="1"/>
  <c r="U8" i="1"/>
  <c r="T8" i="1"/>
  <c r="S8" i="1"/>
  <c r="R8" i="1"/>
  <c r="Q8" i="1"/>
  <c r="P8" i="1"/>
  <c r="O8" i="1"/>
  <c r="N8" i="1"/>
  <c r="L8" i="1"/>
  <c r="K8" i="1"/>
  <c r="J8" i="1"/>
  <c r="I8" i="1"/>
  <c r="H8" i="1"/>
  <c r="G8" i="1"/>
  <c r="F8" i="1"/>
  <c r="E8" i="1"/>
  <c r="D8" i="1"/>
  <c r="C8" i="1"/>
  <c r="B8" i="1"/>
  <c r="C7" i="1"/>
  <c r="V6" i="1"/>
  <c r="U6" i="1"/>
  <c r="T6" i="1"/>
  <c r="S6" i="1"/>
  <c r="R6" i="1"/>
  <c r="Q6" i="1"/>
  <c r="P6" i="1"/>
  <c r="O6" i="1"/>
  <c r="N6" i="1"/>
  <c r="L6" i="1"/>
  <c r="K6" i="1"/>
  <c r="J6" i="1"/>
  <c r="I6" i="1"/>
  <c r="H6" i="1"/>
  <c r="G6" i="1"/>
  <c r="F6" i="1"/>
  <c r="E6" i="1"/>
  <c r="D6" i="1"/>
  <c r="M6" i="1" s="1"/>
  <c r="C6" i="1"/>
  <c r="B6" i="1"/>
  <c r="C5" i="1"/>
  <c r="V4" i="1"/>
  <c r="U4" i="1"/>
  <c r="T4" i="1"/>
  <c r="S4" i="1"/>
  <c r="R4" i="1"/>
  <c r="Q4" i="1"/>
  <c r="P4" i="1"/>
  <c r="O4" i="1"/>
  <c r="N4" i="1"/>
  <c r="L4" i="1"/>
  <c r="K4" i="1"/>
  <c r="J4" i="1"/>
  <c r="I4" i="1"/>
  <c r="H4" i="1"/>
  <c r="G4" i="1"/>
  <c r="F4" i="1"/>
  <c r="E4" i="1"/>
  <c r="D4" i="1"/>
  <c r="C4" i="1"/>
  <c r="B4" i="1"/>
  <c r="C3" i="1"/>
  <c r="V2" i="1"/>
  <c r="U2" i="1"/>
  <c r="T2" i="1"/>
  <c r="S2" i="1"/>
  <c r="R2" i="1"/>
  <c r="Q2" i="1"/>
  <c r="P2" i="1"/>
  <c r="O2" i="1"/>
  <c r="W2" i="1" s="1"/>
  <c r="N2" i="1"/>
  <c r="L2" i="1"/>
  <c r="K2" i="1"/>
  <c r="J2" i="1"/>
  <c r="I2" i="1"/>
  <c r="H2" i="1"/>
  <c r="G2" i="1"/>
  <c r="F2" i="1"/>
  <c r="E2" i="1"/>
  <c r="D2" i="1"/>
  <c r="C2" i="1"/>
  <c r="B2" i="1"/>
  <c r="W4" i="1" l="1"/>
  <c r="M8" i="1"/>
  <c r="X8" i="1" s="1"/>
  <c r="W12" i="1"/>
  <c r="M16" i="1"/>
  <c r="W20" i="1"/>
  <c r="M24" i="1"/>
  <c r="X24" i="1" s="1"/>
  <c r="W28" i="1"/>
  <c r="M32" i="1"/>
  <c r="W36" i="1"/>
  <c r="M40" i="1"/>
  <c r="X40" i="1" s="1"/>
  <c r="W44" i="1"/>
  <c r="M4" i="2"/>
  <c r="W8" i="2"/>
  <c r="M12" i="2"/>
  <c r="X12" i="2" s="1"/>
  <c r="W16" i="2"/>
  <c r="M20" i="2"/>
  <c r="W24" i="2"/>
  <c r="M28" i="2"/>
  <c r="X28" i="2" s="1"/>
  <c r="W32" i="2"/>
  <c r="M36" i="2"/>
  <c r="X36" i="2" s="1"/>
  <c r="W40" i="2"/>
  <c r="M44" i="2"/>
  <c r="X44" i="2" s="1"/>
  <c r="W4" i="3"/>
  <c r="M8" i="3"/>
  <c r="X8" i="3" s="1"/>
  <c r="W12" i="3"/>
  <c r="M16" i="3"/>
  <c r="X16" i="3" s="1"/>
  <c r="W20" i="3"/>
  <c r="M24" i="3"/>
  <c r="X24" i="3" s="1"/>
  <c r="W28" i="3"/>
  <c r="M32" i="3"/>
  <c r="X32" i="3" s="1"/>
  <c r="W36" i="3"/>
  <c r="M40" i="3"/>
  <c r="W44" i="3"/>
  <c r="M48" i="3"/>
  <c r="X48" i="3" s="1"/>
  <c r="W4" i="4"/>
  <c r="M8" i="4"/>
  <c r="W12" i="4"/>
  <c r="M16" i="4"/>
  <c r="X16" i="4" s="1"/>
  <c r="W20" i="4"/>
  <c r="M24" i="4"/>
  <c r="W28" i="4"/>
  <c r="M32" i="4"/>
  <c r="X32" i="4" s="1"/>
  <c r="W36" i="4"/>
  <c r="M40" i="4"/>
  <c r="M2" i="1"/>
  <c r="W6" i="1"/>
  <c r="X6" i="1" s="1"/>
  <c r="M10" i="1"/>
  <c r="W14" i="1"/>
  <c r="X14" i="1" s="1"/>
  <c r="M18" i="1"/>
  <c r="W22" i="1"/>
  <c r="M26" i="1"/>
  <c r="W30" i="1"/>
  <c r="M34" i="1"/>
  <c r="W38" i="1"/>
  <c r="X38" i="1" s="1"/>
  <c r="M42" i="1"/>
  <c r="W2" i="2"/>
  <c r="X2" i="2" s="1"/>
  <c r="M6" i="2"/>
  <c r="W10" i="2"/>
  <c r="X10" i="2" s="1"/>
  <c r="M14" i="2"/>
  <c r="W18" i="2"/>
  <c r="X18" i="2" s="1"/>
  <c r="M22" i="2"/>
  <c r="W26" i="2"/>
  <c r="M30" i="2"/>
  <c r="W34" i="2"/>
  <c r="M38" i="2"/>
  <c r="W42" i="2"/>
  <c r="M2" i="3"/>
  <c r="W6" i="3"/>
  <c r="M10" i="3"/>
  <c r="W14" i="3"/>
  <c r="M18" i="3"/>
  <c r="W22" i="3"/>
  <c r="M26" i="3"/>
  <c r="W30" i="3"/>
  <c r="M34" i="3"/>
  <c r="W38" i="3"/>
  <c r="M42" i="3"/>
  <c r="W46" i="3"/>
  <c r="M42" i="4"/>
  <c r="X22" i="1"/>
  <c r="M30" i="1"/>
  <c r="M4" i="1"/>
  <c r="W8" i="1"/>
  <c r="M12" i="1"/>
  <c r="W16" i="1"/>
  <c r="M20" i="1"/>
  <c r="X20" i="1" s="1"/>
  <c r="W24" i="1"/>
  <c r="M28" i="1"/>
  <c r="W32" i="1"/>
  <c r="M36" i="1"/>
  <c r="W40" i="1"/>
  <c r="M44" i="1"/>
  <c r="W4" i="2"/>
  <c r="M8" i="2"/>
  <c r="X8" i="2" s="1"/>
  <c r="W12" i="2"/>
  <c r="M16" i="2"/>
  <c r="W20" i="2"/>
  <c r="M24" i="2"/>
  <c r="W40" i="3"/>
  <c r="W48" i="3"/>
  <c r="M4" i="4"/>
  <c r="W8" i="4"/>
  <c r="M12" i="4"/>
  <c r="X12" i="4" s="1"/>
  <c r="W16" i="4"/>
  <c r="M20" i="4"/>
  <c r="W24" i="4"/>
  <c r="M28" i="4"/>
  <c r="W32" i="4"/>
  <c r="M36" i="4"/>
  <c r="W40" i="4"/>
  <c r="X26" i="2"/>
  <c r="W30" i="2"/>
  <c r="M34" i="2"/>
  <c r="W38" i="2"/>
  <c r="M42" i="2"/>
  <c r="X42" i="2" s="1"/>
  <c r="W2" i="3"/>
  <c r="M6" i="3"/>
  <c r="W10" i="3"/>
  <c r="X10" i="3" s="1"/>
  <c r="M14" i="3"/>
  <c r="X14" i="3" s="1"/>
  <c r="W18" i="3"/>
  <c r="M22" i="3"/>
  <c r="W26" i="3"/>
  <c r="M30" i="3"/>
  <c r="X30" i="3" s="1"/>
  <c r="W34" i="3"/>
  <c r="M38" i="3"/>
  <c r="W42" i="3"/>
  <c r="X42" i="3" s="1"/>
  <c r="M46" i="3"/>
  <c r="X46" i="3" s="1"/>
  <c r="W2" i="4"/>
  <c r="M6" i="4"/>
  <c r="X6" i="4" s="1"/>
  <c r="W10" i="4"/>
  <c r="M14" i="4"/>
  <c r="X14" i="4" s="1"/>
  <c r="W18" i="4"/>
  <c r="M22" i="4"/>
  <c r="X22" i="4" s="1"/>
  <c r="W26" i="4"/>
  <c r="X26" i="4" s="1"/>
  <c r="M30" i="4"/>
  <c r="X30" i="4" s="1"/>
  <c r="W34" i="4"/>
  <c r="X34" i="4" s="1"/>
  <c r="M38" i="4"/>
  <c r="X38" i="4" s="1"/>
  <c r="X4" i="1"/>
  <c r="X12" i="1"/>
  <c r="X28" i="1"/>
  <c r="X36" i="1"/>
  <c r="X44" i="1"/>
  <c r="X16" i="2"/>
  <c r="X24" i="2"/>
  <c r="X32" i="2"/>
  <c r="X40" i="2"/>
  <c r="X4" i="3"/>
  <c r="X12" i="3"/>
  <c r="X20" i="3"/>
  <c r="X28" i="3"/>
  <c r="X36" i="3"/>
  <c r="X44" i="3"/>
  <c r="X4" i="4"/>
  <c r="X20" i="4"/>
  <c r="X28" i="4"/>
  <c r="X36" i="4"/>
  <c r="X2" i="1"/>
  <c r="X10" i="1"/>
  <c r="X18" i="1"/>
  <c r="X26" i="1"/>
  <c r="X34" i="1"/>
  <c r="X42" i="1"/>
  <c r="X6" i="2"/>
  <c r="X14" i="2"/>
  <c r="X22" i="2"/>
  <c r="X30" i="2"/>
  <c r="X38" i="2"/>
  <c r="X2" i="3"/>
  <c r="X18" i="3"/>
  <c r="X26" i="3"/>
  <c r="X34" i="3"/>
  <c r="X2" i="4"/>
  <c r="X10" i="4"/>
  <c r="X18" i="4"/>
  <c r="X42" i="4"/>
  <c r="X38" i="3" l="1"/>
  <c r="X22" i="3"/>
  <c r="X6" i="3"/>
  <c r="X34" i="2"/>
  <c r="X40" i="4"/>
  <c r="X24" i="4"/>
  <c r="X8" i="4"/>
  <c r="X40" i="3"/>
  <c r="X20" i="2"/>
  <c r="X4" i="2"/>
  <c r="X32" i="1"/>
  <c r="X16" i="1"/>
  <c r="X30" i="1"/>
</calcChain>
</file>

<file path=xl/sharedStrings.xml><?xml version="1.0" encoding="utf-8"?>
<sst xmlns="http://schemas.openxmlformats.org/spreadsheetml/2006/main" count="118" uniqueCount="100">
  <si>
    <t>Starting Hole</t>
  </si>
  <si>
    <t>Team Handicap</t>
  </si>
  <si>
    <t>OUT</t>
  </si>
  <si>
    <t>IN</t>
  </si>
  <si>
    <t>TOTAL</t>
  </si>
  <si>
    <t>Place</t>
  </si>
  <si>
    <t>15E</t>
  </si>
  <si>
    <t>1C</t>
  </si>
  <si>
    <t>Overall</t>
  </si>
  <si>
    <t>5C</t>
  </si>
  <si>
    <t>2nd</t>
  </si>
  <si>
    <t>4A</t>
  </si>
  <si>
    <t>13C</t>
  </si>
  <si>
    <t>1st</t>
  </si>
  <si>
    <t>9C</t>
  </si>
  <si>
    <t>9A</t>
  </si>
  <si>
    <t>8D</t>
  </si>
  <si>
    <t>4th</t>
  </si>
  <si>
    <t>15F</t>
  </si>
  <si>
    <t>4B</t>
  </si>
  <si>
    <t>4C</t>
  </si>
  <si>
    <t>15H</t>
  </si>
  <si>
    <t>1D</t>
  </si>
  <si>
    <t>2D</t>
  </si>
  <si>
    <t>8B</t>
  </si>
  <si>
    <t>1A</t>
  </si>
  <si>
    <t>9B</t>
  </si>
  <si>
    <t>10A</t>
  </si>
  <si>
    <t>10C</t>
  </si>
  <si>
    <t>10E</t>
  </si>
  <si>
    <t>3rd</t>
  </si>
  <si>
    <t>14D</t>
  </si>
  <si>
    <t>16C</t>
  </si>
  <si>
    <t>10F</t>
  </si>
  <si>
    <t>15C</t>
  </si>
  <si>
    <t>1B</t>
  </si>
  <si>
    <t>2B</t>
  </si>
  <si>
    <t>10D</t>
  </si>
  <si>
    <t>13E</t>
  </si>
  <si>
    <t>15A</t>
  </si>
  <si>
    <t>15G</t>
  </si>
  <si>
    <t>4D</t>
  </si>
  <si>
    <t>6A</t>
  </si>
  <si>
    <t>13B</t>
  </si>
  <si>
    <t>5D</t>
  </si>
  <si>
    <t>16A</t>
  </si>
  <si>
    <t>16B</t>
  </si>
  <si>
    <t>6D</t>
  </si>
  <si>
    <t>10G</t>
  </si>
  <si>
    <t>1G</t>
  </si>
  <si>
    <t>2A</t>
  </si>
  <si>
    <t>10H</t>
  </si>
  <si>
    <t>17B</t>
  </si>
  <si>
    <t>14A</t>
  </si>
  <si>
    <t>15B</t>
  </si>
  <si>
    <t>3A</t>
  </si>
  <si>
    <t>8A</t>
  </si>
  <si>
    <t>11B</t>
  </si>
  <si>
    <t>18D</t>
  </si>
  <si>
    <t>3B</t>
  </si>
  <si>
    <t>14B</t>
  </si>
  <si>
    <t>16D</t>
  </si>
  <si>
    <t>7C</t>
  </si>
  <si>
    <t>8C</t>
  </si>
  <si>
    <t>17A</t>
  </si>
  <si>
    <t>7H</t>
  </si>
  <si>
    <t>14C</t>
  </si>
  <si>
    <t>1E</t>
  </si>
  <si>
    <t>2C</t>
  </si>
  <si>
    <t>7B</t>
  </si>
  <si>
    <t>13A</t>
  </si>
  <si>
    <t>7A</t>
  </si>
  <si>
    <t>7E</t>
  </si>
  <si>
    <t>11A</t>
  </si>
  <si>
    <t>17D</t>
  </si>
  <si>
    <t>1F</t>
  </si>
  <si>
    <t>1H</t>
  </si>
  <si>
    <t>11C</t>
  </si>
  <si>
    <t>13H</t>
  </si>
  <si>
    <t>10B</t>
  </si>
  <si>
    <t>13G</t>
  </si>
  <si>
    <t>3D</t>
  </si>
  <si>
    <t>6B</t>
  </si>
  <si>
    <t>15D</t>
  </si>
  <si>
    <t>5A</t>
  </si>
  <si>
    <t>5B</t>
  </si>
  <si>
    <t>7F</t>
  </si>
  <si>
    <t>7G</t>
  </si>
  <si>
    <t>17C</t>
  </si>
  <si>
    <t>3C</t>
  </si>
  <si>
    <t>6C</t>
  </si>
  <si>
    <t>11D</t>
  </si>
  <si>
    <t>12A</t>
  </si>
  <si>
    <t>12B</t>
  </si>
  <si>
    <t>12C</t>
  </si>
  <si>
    <t>12D</t>
  </si>
  <si>
    <t>13F</t>
  </si>
  <si>
    <t>18A</t>
  </si>
  <si>
    <t>18B</t>
  </si>
  <si>
    <t>18C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</si>
</sst>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r/folders/8m/1dxsp0v10p7fm4hgvbngjl8m0000gn/T/com.microsoft.Outlook/Outlook%20Temp/How%20Low%20Can%20You%20Go%202019%20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Sign-up (2)"/>
      <sheetName val="Group Sign-up"/>
      <sheetName val="Scores - All Teams"/>
      <sheetName val="Skins"/>
      <sheetName val="A Flight"/>
      <sheetName val="B Flight"/>
      <sheetName val="C Flight"/>
      <sheetName val="D Flight"/>
      <sheetName val="Cart Labels"/>
      <sheetName val="Sheet6"/>
      <sheetName val="Flight BReakdown"/>
      <sheetName val="Prizes"/>
    </sheetNames>
    <sheetDataSet>
      <sheetData sheetId="0"/>
      <sheetData sheetId="1"/>
      <sheetData sheetId="2">
        <row r="1">
          <cell r="A1" t="str">
            <v>Starting Hole</v>
          </cell>
          <cell r="B1" t="str">
            <v>Names</v>
          </cell>
          <cell r="C1">
            <v>1</v>
          </cell>
          <cell r="D1">
            <v>2</v>
          </cell>
          <cell r="E1">
            <v>3</v>
          </cell>
          <cell r="F1">
            <v>4</v>
          </cell>
          <cell r="G1">
            <v>5</v>
          </cell>
          <cell r="H1">
            <v>6</v>
          </cell>
          <cell r="I1">
            <v>7</v>
          </cell>
          <cell r="J1">
            <v>8</v>
          </cell>
          <cell r="K1">
            <v>9</v>
          </cell>
          <cell r="L1" t="str">
            <v>OUT</v>
          </cell>
          <cell r="M1">
            <v>10</v>
          </cell>
          <cell r="N1">
            <v>11</v>
          </cell>
          <cell r="O1">
            <v>12</v>
          </cell>
          <cell r="P1">
            <v>13</v>
          </cell>
          <cell r="Q1">
            <v>14</v>
          </cell>
          <cell r="R1">
            <v>15</v>
          </cell>
          <cell r="S1">
            <v>16</v>
          </cell>
          <cell r="T1">
            <v>17</v>
          </cell>
          <cell r="U1">
            <v>18</v>
          </cell>
          <cell r="V1" t="str">
            <v>IN</v>
          </cell>
          <cell r="W1" t="str">
            <v>TOTAL</v>
          </cell>
          <cell r="X1" t="str">
            <v>Hand.</v>
          </cell>
          <cell r="Y1" t="str">
            <v>Team Total</v>
          </cell>
        </row>
        <row r="2">
          <cell r="A2" t="str">
            <v>1A</v>
          </cell>
          <cell r="B2" t="str">
            <v>Steve Feeney</v>
          </cell>
          <cell r="C2">
            <v>3</v>
          </cell>
          <cell r="D2">
            <v>4</v>
          </cell>
          <cell r="E2">
            <v>3</v>
          </cell>
          <cell r="F2">
            <v>4</v>
          </cell>
          <cell r="G2">
            <v>3</v>
          </cell>
          <cell r="H2">
            <v>3</v>
          </cell>
          <cell r="I2">
            <v>2</v>
          </cell>
          <cell r="J2">
            <v>3</v>
          </cell>
          <cell r="K2">
            <v>2</v>
          </cell>
          <cell r="L2">
            <v>27</v>
          </cell>
          <cell r="M2">
            <v>3</v>
          </cell>
          <cell r="N2">
            <v>3</v>
          </cell>
          <cell r="O2">
            <v>4</v>
          </cell>
          <cell r="P2">
            <v>3</v>
          </cell>
          <cell r="Q2">
            <v>4</v>
          </cell>
          <cell r="R2">
            <v>4</v>
          </cell>
          <cell r="S2">
            <v>4</v>
          </cell>
          <cell r="T2">
            <v>3</v>
          </cell>
          <cell r="U2">
            <v>4</v>
          </cell>
          <cell r="V2">
            <v>32</v>
          </cell>
          <cell r="W2">
            <v>59</v>
          </cell>
          <cell r="X2">
            <v>1</v>
          </cell>
          <cell r="Y2">
            <v>17</v>
          </cell>
        </row>
        <row r="3">
          <cell r="B3" t="str">
            <v>Denny Feeney</v>
          </cell>
          <cell r="X3">
            <v>16</v>
          </cell>
        </row>
        <row r="4">
          <cell r="A4" t="str">
            <v>1B</v>
          </cell>
          <cell r="B4" t="str">
            <v>Bill Appleby</v>
          </cell>
          <cell r="C4">
            <v>4</v>
          </cell>
          <cell r="D4">
            <v>6</v>
          </cell>
          <cell r="E4">
            <v>2</v>
          </cell>
          <cell r="F4">
            <v>5</v>
          </cell>
          <cell r="G4">
            <v>5</v>
          </cell>
          <cell r="H4">
            <v>4</v>
          </cell>
          <cell r="I4">
            <v>2</v>
          </cell>
          <cell r="J4">
            <v>4</v>
          </cell>
          <cell r="K4">
            <v>2</v>
          </cell>
          <cell r="L4">
            <v>34</v>
          </cell>
          <cell r="M4">
            <v>2</v>
          </cell>
          <cell r="N4">
            <v>4</v>
          </cell>
          <cell r="O4">
            <v>3</v>
          </cell>
          <cell r="P4">
            <v>2</v>
          </cell>
          <cell r="Q4">
            <v>5</v>
          </cell>
          <cell r="R4">
            <v>4</v>
          </cell>
          <cell r="S4">
            <v>4</v>
          </cell>
          <cell r="T4">
            <v>3</v>
          </cell>
          <cell r="U4">
            <v>5</v>
          </cell>
          <cell r="V4">
            <v>32</v>
          </cell>
          <cell r="W4">
            <v>66</v>
          </cell>
          <cell r="X4">
            <v>10</v>
          </cell>
          <cell r="Y4">
            <v>21</v>
          </cell>
        </row>
        <row r="5">
          <cell r="B5" t="str">
            <v>Rob Steinbach</v>
          </cell>
          <cell r="X5">
            <v>11</v>
          </cell>
        </row>
        <row r="6">
          <cell r="A6" t="str">
            <v>1C</v>
          </cell>
          <cell r="B6" t="str">
            <v>Tyler Gloor</v>
          </cell>
          <cell r="C6">
            <v>3</v>
          </cell>
          <cell r="D6">
            <v>3</v>
          </cell>
          <cell r="E6">
            <v>2</v>
          </cell>
          <cell r="F6">
            <v>3</v>
          </cell>
          <cell r="G6">
            <v>4</v>
          </cell>
          <cell r="H6">
            <v>3</v>
          </cell>
          <cell r="I6">
            <v>2</v>
          </cell>
          <cell r="J6">
            <v>4</v>
          </cell>
          <cell r="K6">
            <v>2</v>
          </cell>
          <cell r="L6">
            <v>26</v>
          </cell>
          <cell r="M6">
            <v>3</v>
          </cell>
          <cell r="N6">
            <v>4</v>
          </cell>
          <cell r="O6">
            <v>3</v>
          </cell>
          <cell r="P6">
            <v>3</v>
          </cell>
          <cell r="Q6">
            <v>4</v>
          </cell>
          <cell r="R6">
            <v>4</v>
          </cell>
          <cell r="S6">
            <v>3</v>
          </cell>
          <cell r="T6">
            <v>2</v>
          </cell>
          <cell r="U6">
            <v>3</v>
          </cell>
          <cell r="V6">
            <v>29</v>
          </cell>
          <cell r="W6">
            <v>55</v>
          </cell>
          <cell r="X6">
            <v>7</v>
          </cell>
          <cell r="Y6">
            <v>8</v>
          </cell>
        </row>
        <row r="7">
          <cell r="B7" t="str">
            <v>Chuck Robertson</v>
          </cell>
          <cell r="X7">
            <v>1</v>
          </cell>
        </row>
        <row r="8">
          <cell r="A8" t="str">
            <v>1D</v>
          </cell>
          <cell r="B8" t="str">
            <v>James McCreight</v>
          </cell>
          <cell r="C8">
            <v>3</v>
          </cell>
          <cell r="D8">
            <v>3</v>
          </cell>
          <cell r="E8">
            <v>3</v>
          </cell>
          <cell r="F8">
            <v>5</v>
          </cell>
          <cell r="G8">
            <v>3</v>
          </cell>
          <cell r="H8">
            <v>4</v>
          </cell>
          <cell r="I8">
            <v>2</v>
          </cell>
          <cell r="J8">
            <v>5</v>
          </cell>
          <cell r="K8">
            <v>3</v>
          </cell>
          <cell r="L8">
            <v>31</v>
          </cell>
          <cell r="M8">
            <v>2</v>
          </cell>
          <cell r="N8">
            <v>3</v>
          </cell>
          <cell r="O8">
            <v>3</v>
          </cell>
          <cell r="P8">
            <v>3</v>
          </cell>
          <cell r="Q8">
            <v>4</v>
          </cell>
          <cell r="R8">
            <v>4</v>
          </cell>
          <cell r="S8">
            <v>3</v>
          </cell>
          <cell r="T8">
            <v>2</v>
          </cell>
          <cell r="U8">
            <v>4</v>
          </cell>
          <cell r="V8">
            <v>28</v>
          </cell>
          <cell r="W8">
            <v>59</v>
          </cell>
          <cell r="X8">
            <v>1</v>
          </cell>
          <cell r="Y8">
            <v>17</v>
          </cell>
        </row>
        <row r="9">
          <cell r="B9" t="str">
            <v>Bryan Stacey</v>
          </cell>
          <cell r="X9">
            <v>16</v>
          </cell>
        </row>
        <row r="10">
          <cell r="A10" t="str">
            <v>1E</v>
          </cell>
          <cell r="B10" t="str">
            <v>Joe McCreight</v>
          </cell>
          <cell r="C10">
            <v>4</v>
          </cell>
          <cell r="D10">
            <v>3</v>
          </cell>
          <cell r="E10">
            <v>4</v>
          </cell>
          <cell r="F10">
            <v>5</v>
          </cell>
          <cell r="G10">
            <v>4</v>
          </cell>
          <cell r="H10">
            <v>4</v>
          </cell>
          <cell r="I10">
            <v>3</v>
          </cell>
          <cell r="J10">
            <v>4</v>
          </cell>
          <cell r="K10">
            <v>3</v>
          </cell>
          <cell r="L10">
            <v>34</v>
          </cell>
          <cell r="M10">
            <v>3</v>
          </cell>
          <cell r="N10">
            <v>4</v>
          </cell>
          <cell r="O10">
            <v>4</v>
          </cell>
          <cell r="P10">
            <v>3</v>
          </cell>
          <cell r="Q10">
            <v>5</v>
          </cell>
          <cell r="R10">
            <v>3</v>
          </cell>
          <cell r="S10">
            <v>3</v>
          </cell>
          <cell r="T10">
            <v>3</v>
          </cell>
          <cell r="U10">
            <v>4</v>
          </cell>
          <cell r="V10">
            <v>32</v>
          </cell>
          <cell r="W10">
            <v>66</v>
          </cell>
          <cell r="X10">
            <v>6</v>
          </cell>
          <cell r="Y10">
            <v>36</v>
          </cell>
        </row>
        <row r="11">
          <cell r="B11" t="str">
            <v>Rob Docking</v>
          </cell>
          <cell r="X11">
            <v>30</v>
          </cell>
        </row>
        <row r="12">
          <cell r="A12" t="str">
            <v>1F</v>
          </cell>
          <cell r="B12" t="str">
            <v>Jeremy Baxter</v>
          </cell>
          <cell r="C12">
            <v>4</v>
          </cell>
          <cell r="D12">
            <v>3</v>
          </cell>
          <cell r="E12">
            <v>3</v>
          </cell>
          <cell r="F12">
            <v>4</v>
          </cell>
          <cell r="G12">
            <v>4</v>
          </cell>
          <cell r="H12">
            <v>4</v>
          </cell>
          <cell r="I12">
            <v>3</v>
          </cell>
          <cell r="J12">
            <v>5</v>
          </cell>
          <cell r="K12">
            <v>3</v>
          </cell>
          <cell r="L12">
            <v>33</v>
          </cell>
          <cell r="M12">
            <v>3</v>
          </cell>
          <cell r="N12">
            <v>4</v>
          </cell>
          <cell r="O12">
            <v>4</v>
          </cell>
          <cell r="P12">
            <v>2</v>
          </cell>
          <cell r="Q12">
            <v>5</v>
          </cell>
          <cell r="R12">
            <v>4</v>
          </cell>
          <cell r="S12">
            <v>4</v>
          </cell>
          <cell r="T12">
            <v>3</v>
          </cell>
          <cell r="U12">
            <v>5</v>
          </cell>
          <cell r="V12">
            <v>34</v>
          </cell>
          <cell r="W12">
            <v>67</v>
          </cell>
          <cell r="X12">
            <v>18</v>
          </cell>
          <cell r="Y12">
            <v>43</v>
          </cell>
        </row>
        <row r="13">
          <cell r="B13" t="str">
            <v>Joe Graul</v>
          </cell>
          <cell r="X13">
            <v>25</v>
          </cell>
        </row>
        <row r="14">
          <cell r="A14" t="str">
            <v>1G</v>
          </cell>
          <cell r="B14" t="str">
            <v>Brad Walt</v>
          </cell>
          <cell r="C14">
            <v>4</v>
          </cell>
          <cell r="D14">
            <v>4</v>
          </cell>
          <cell r="E14">
            <v>4</v>
          </cell>
          <cell r="F14">
            <v>4</v>
          </cell>
          <cell r="G14">
            <v>4</v>
          </cell>
          <cell r="H14">
            <v>3</v>
          </cell>
          <cell r="I14">
            <v>4</v>
          </cell>
          <cell r="J14">
            <v>5</v>
          </cell>
          <cell r="K14">
            <v>2</v>
          </cell>
          <cell r="L14">
            <v>34</v>
          </cell>
          <cell r="M14">
            <v>2</v>
          </cell>
          <cell r="N14">
            <v>4</v>
          </cell>
          <cell r="O14">
            <v>3</v>
          </cell>
          <cell r="P14">
            <v>3</v>
          </cell>
          <cell r="Q14">
            <v>5</v>
          </cell>
          <cell r="R14">
            <v>4</v>
          </cell>
          <cell r="S14">
            <v>4</v>
          </cell>
          <cell r="T14">
            <v>3</v>
          </cell>
          <cell r="U14">
            <v>5</v>
          </cell>
          <cell r="V14">
            <v>33</v>
          </cell>
          <cell r="W14">
            <v>67</v>
          </cell>
          <cell r="X14">
            <v>15</v>
          </cell>
          <cell r="Y14">
            <v>28</v>
          </cell>
        </row>
        <row r="15">
          <cell r="B15" t="str">
            <v>Bill Walt</v>
          </cell>
          <cell r="X15">
            <v>13</v>
          </cell>
        </row>
        <row r="16">
          <cell r="A16" t="str">
            <v>1H</v>
          </cell>
          <cell r="B16" t="str">
            <v>Kevin Davidson</v>
          </cell>
          <cell r="C16">
            <v>6</v>
          </cell>
          <cell r="D16">
            <v>4</v>
          </cell>
          <cell r="E16">
            <v>3</v>
          </cell>
          <cell r="F16">
            <v>4</v>
          </cell>
          <cell r="G16">
            <v>6</v>
          </cell>
          <cell r="H16">
            <v>5</v>
          </cell>
          <cell r="I16">
            <v>3</v>
          </cell>
          <cell r="J16">
            <v>6</v>
          </cell>
          <cell r="K16">
            <v>3</v>
          </cell>
          <cell r="L16">
            <v>40</v>
          </cell>
          <cell r="M16">
            <v>2</v>
          </cell>
          <cell r="N16">
            <v>4</v>
          </cell>
          <cell r="O16">
            <v>4</v>
          </cell>
          <cell r="P16">
            <v>4</v>
          </cell>
          <cell r="Q16">
            <v>4</v>
          </cell>
          <cell r="R16">
            <v>5</v>
          </cell>
          <cell r="S16">
            <v>4</v>
          </cell>
          <cell r="T16">
            <v>3</v>
          </cell>
          <cell r="U16">
            <v>4</v>
          </cell>
          <cell r="V16">
            <v>34</v>
          </cell>
          <cell r="W16">
            <v>74</v>
          </cell>
          <cell r="X16">
            <v>18</v>
          </cell>
          <cell r="Y16">
            <v>43</v>
          </cell>
        </row>
        <row r="17">
          <cell r="B17" t="str">
            <v>Rob Lealess</v>
          </cell>
          <cell r="X17">
            <v>25</v>
          </cell>
        </row>
        <row r="18">
          <cell r="A18" t="str">
            <v>2A</v>
          </cell>
          <cell r="B18" t="str">
            <v>Kyle Ferrigan</v>
          </cell>
          <cell r="C18">
            <v>4</v>
          </cell>
          <cell r="D18">
            <v>5</v>
          </cell>
          <cell r="E18">
            <v>3</v>
          </cell>
          <cell r="F18">
            <v>5</v>
          </cell>
          <cell r="G18">
            <v>5</v>
          </cell>
          <cell r="H18">
            <v>4</v>
          </cell>
          <cell r="I18">
            <v>3</v>
          </cell>
          <cell r="J18">
            <v>6</v>
          </cell>
          <cell r="K18">
            <v>3</v>
          </cell>
          <cell r="L18">
            <v>38</v>
          </cell>
          <cell r="M18">
            <v>3</v>
          </cell>
          <cell r="N18">
            <v>5</v>
          </cell>
          <cell r="O18">
            <v>4</v>
          </cell>
          <cell r="P18">
            <v>3</v>
          </cell>
          <cell r="Q18">
            <v>6</v>
          </cell>
          <cell r="R18">
            <v>4</v>
          </cell>
          <cell r="S18">
            <v>4</v>
          </cell>
          <cell r="T18">
            <v>3</v>
          </cell>
          <cell r="U18">
            <v>5</v>
          </cell>
          <cell r="V18">
            <v>37</v>
          </cell>
          <cell r="W18">
            <v>75</v>
          </cell>
          <cell r="X18">
            <v>14</v>
          </cell>
          <cell r="Y18">
            <v>28</v>
          </cell>
        </row>
        <row r="19">
          <cell r="B19" t="str">
            <v>Jordan Fratoni</v>
          </cell>
          <cell r="X19">
            <v>14</v>
          </cell>
        </row>
        <row r="20">
          <cell r="A20" t="str">
            <v>2B</v>
          </cell>
          <cell r="B20" t="str">
            <v>Jamie Deloyer</v>
          </cell>
          <cell r="C20">
            <v>3</v>
          </cell>
          <cell r="D20">
            <v>4</v>
          </cell>
          <cell r="E20">
            <v>3</v>
          </cell>
          <cell r="F20">
            <v>4</v>
          </cell>
          <cell r="G20">
            <v>5</v>
          </cell>
          <cell r="H20">
            <v>4</v>
          </cell>
          <cell r="I20">
            <v>3</v>
          </cell>
          <cell r="J20">
            <v>3</v>
          </cell>
          <cell r="K20">
            <v>4</v>
          </cell>
          <cell r="L20">
            <v>33</v>
          </cell>
          <cell r="M20">
            <v>3</v>
          </cell>
          <cell r="N20">
            <v>3</v>
          </cell>
          <cell r="O20">
            <v>3</v>
          </cell>
          <cell r="P20">
            <v>3</v>
          </cell>
          <cell r="Q20">
            <v>5</v>
          </cell>
          <cell r="R20">
            <v>5</v>
          </cell>
          <cell r="S20">
            <v>4</v>
          </cell>
          <cell r="T20">
            <v>2</v>
          </cell>
          <cell r="U20">
            <v>4</v>
          </cell>
          <cell r="V20">
            <v>32</v>
          </cell>
          <cell r="W20">
            <v>65</v>
          </cell>
          <cell r="X20">
            <v>14</v>
          </cell>
          <cell r="Y20">
            <v>21</v>
          </cell>
        </row>
        <row r="21">
          <cell r="B21" t="str">
            <v>Josh Wolf</v>
          </cell>
          <cell r="X21">
            <v>7</v>
          </cell>
        </row>
        <row r="22">
          <cell r="A22" t="str">
            <v>2C</v>
          </cell>
          <cell r="B22" t="str">
            <v>Dave Schneuker</v>
          </cell>
          <cell r="C22">
            <v>4</v>
          </cell>
          <cell r="D22">
            <v>4</v>
          </cell>
          <cell r="E22">
            <v>4</v>
          </cell>
          <cell r="F22">
            <v>4</v>
          </cell>
          <cell r="G22">
            <v>5</v>
          </cell>
          <cell r="H22">
            <v>5</v>
          </cell>
          <cell r="I22">
            <v>4</v>
          </cell>
          <cell r="J22">
            <v>5</v>
          </cell>
          <cell r="K22">
            <v>4</v>
          </cell>
          <cell r="L22">
            <v>39</v>
          </cell>
          <cell r="M22">
            <v>3</v>
          </cell>
          <cell r="N22">
            <v>5</v>
          </cell>
          <cell r="O22">
            <v>5</v>
          </cell>
          <cell r="P22">
            <v>4</v>
          </cell>
          <cell r="Q22">
            <v>5</v>
          </cell>
          <cell r="R22">
            <v>5</v>
          </cell>
          <cell r="S22">
            <v>4</v>
          </cell>
          <cell r="T22">
            <v>2</v>
          </cell>
          <cell r="U22">
            <v>5</v>
          </cell>
          <cell r="V22">
            <v>38</v>
          </cell>
          <cell r="W22">
            <v>77</v>
          </cell>
          <cell r="X22">
            <v>18</v>
          </cell>
          <cell r="Y22">
            <v>36</v>
          </cell>
        </row>
        <row r="23">
          <cell r="B23" t="str">
            <v>Evan Dailey</v>
          </cell>
          <cell r="X23">
            <v>18</v>
          </cell>
        </row>
        <row r="24">
          <cell r="A24" t="str">
            <v>2D</v>
          </cell>
          <cell r="B24" t="str">
            <v>Curt Bennett</v>
          </cell>
          <cell r="C24">
            <v>3</v>
          </cell>
          <cell r="D24">
            <v>4</v>
          </cell>
          <cell r="E24">
            <v>3</v>
          </cell>
          <cell r="F24">
            <v>4</v>
          </cell>
          <cell r="G24">
            <v>5</v>
          </cell>
          <cell r="H24">
            <v>3</v>
          </cell>
          <cell r="I24">
            <v>2</v>
          </cell>
          <cell r="J24">
            <v>5</v>
          </cell>
          <cell r="K24">
            <v>3</v>
          </cell>
          <cell r="L24">
            <v>32</v>
          </cell>
          <cell r="M24">
            <v>3</v>
          </cell>
          <cell r="N24">
            <v>3</v>
          </cell>
          <cell r="O24">
            <v>4</v>
          </cell>
          <cell r="P24">
            <v>3</v>
          </cell>
          <cell r="Q24">
            <v>4</v>
          </cell>
          <cell r="R24">
            <v>3</v>
          </cell>
          <cell r="S24">
            <v>4</v>
          </cell>
          <cell r="T24">
            <v>3</v>
          </cell>
          <cell r="U24">
            <v>4</v>
          </cell>
          <cell r="V24">
            <v>31</v>
          </cell>
          <cell r="W24">
            <v>63</v>
          </cell>
          <cell r="X24">
            <v>5</v>
          </cell>
          <cell r="Y24">
            <v>17</v>
          </cell>
        </row>
        <row r="25">
          <cell r="B25" t="str">
            <v>Trevor Culligan</v>
          </cell>
          <cell r="X25">
            <v>12</v>
          </cell>
        </row>
        <row r="26">
          <cell r="A26" t="str">
            <v>3A</v>
          </cell>
          <cell r="B26" t="str">
            <v>Kevin Ward</v>
          </cell>
          <cell r="C26">
            <v>4</v>
          </cell>
          <cell r="D26">
            <v>3</v>
          </cell>
          <cell r="E26">
            <v>2</v>
          </cell>
          <cell r="F26">
            <v>4</v>
          </cell>
          <cell r="G26">
            <v>4</v>
          </cell>
          <cell r="H26">
            <v>4</v>
          </cell>
          <cell r="I26">
            <v>3</v>
          </cell>
          <cell r="J26">
            <v>5</v>
          </cell>
          <cell r="K26">
            <v>4</v>
          </cell>
          <cell r="L26">
            <v>33</v>
          </cell>
          <cell r="M26">
            <v>3</v>
          </cell>
          <cell r="N26">
            <v>4</v>
          </cell>
          <cell r="O26">
            <v>4</v>
          </cell>
          <cell r="P26">
            <v>3</v>
          </cell>
          <cell r="Q26">
            <v>5</v>
          </cell>
          <cell r="R26">
            <v>5</v>
          </cell>
          <cell r="S26">
            <v>4</v>
          </cell>
          <cell r="T26">
            <v>3</v>
          </cell>
          <cell r="U26">
            <v>5</v>
          </cell>
          <cell r="V26">
            <v>36</v>
          </cell>
          <cell r="W26">
            <v>69</v>
          </cell>
          <cell r="X26">
            <v>18</v>
          </cell>
          <cell r="Y26">
            <v>30</v>
          </cell>
        </row>
        <row r="27">
          <cell r="B27" t="str">
            <v>Tim Freeman</v>
          </cell>
          <cell r="X27">
            <v>12</v>
          </cell>
        </row>
        <row r="28">
          <cell r="A28" t="str">
            <v>3B</v>
          </cell>
          <cell r="B28" t="str">
            <v>Travis Martin</v>
          </cell>
          <cell r="C28">
            <v>3</v>
          </cell>
          <cell r="D28">
            <v>4</v>
          </cell>
          <cell r="E28">
            <v>3</v>
          </cell>
          <cell r="F28">
            <v>5</v>
          </cell>
          <cell r="G28">
            <v>5</v>
          </cell>
          <cell r="H28">
            <v>4</v>
          </cell>
          <cell r="I28">
            <v>3</v>
          </cell>
          <cell r="J28">
            <v>5</v>
          </cell>
          <cell r="K28">
            <v>3</v>
          </cell>
          <cell r="L28">
            <v>35</v>
          </cell>
          <cell r="M28">
            <v>3</v>
          </cell>
          <cell r="N28">
            <v>4</v>
          </cell>
          <cell r="O28">
            <v>3</v>
          </cell>
          <cell r="P28">
            <v>3</v>
          </cell>
          <cell r="Q28">
            <v>4</v>
          </cell>
          <cell r="R28">
            <v>4</v>
          </cell>
          <cell r="S28">
            <v>4</v>
          </cell>
          <cell r="T28">
            <v>2</v>
          </cell>
          <cell r="U28">
            <v>4</v>
          </cell>
          <cell r="V28">
            <v>31</v>
          </cell>
          <cell r="W28">
            <v>66</v>
          </cell>
          <cell r="X28">
            <v>20</v>
          </cell>
          <cell r="Y28">
            <v>32</v>
          </cell>
        </row>
        <row r="29">
          <cell r="B29" t="str">
            <v>Kevin Wellwood</v>
          </cell>
          <cell r="X29">
            <v>12</v>
          </cell>
        </row>
        <row r="30">
          <cell r="A30" t="str">
            <v>3C</v>
          </cell>
          <cell r="B30" t="str">
            <v>Brian Eidt</v>
          </cell>
          <cell r="C30">
            <v>4</v>
          </cell>
          <cell r="D30">
            <v>4</v>
          </cell>
          <cell r="E30">
            <v>3</v>
          </cell>
          <cell r="F30">
            <v>6</v>
          </cell>
          <cell r="G30">
            <v>5</v>
          </cell>
          <cell r="H30">
            <v>4</v>
          </cell>
          <cell r="I30">
            <v>3</v>
          </cell>
          <cell r="J30">
            <v>8</v>
          </cell>
          <cell r="K30">
            <v>3</v>
          </cell>
          <cell r="L30">
            <v>40</v>
          </cell>
          <cell r="M30">
            <v>3</v>
          </cell>
          <cell r="N30">
            <v>6</v>
          </cell>
          <cell r="O30">
            <v>4</v>
          </cell>
          <cell r="P30">
            <v>3</v>
          </cell>
          <cell r="Q30">
            <v>5</v>
          </cell>
          <cell r="R30">
            <v>4</v>
          </cell>
          <cell r="S30">
            <v>4</v>
          </cell>
          <cell r="T30">
            <v>6</v>
          </cell>
          <cell r="U30">
            <v>5</v>
          </cell>
          <cell r="V30">
            <v>40</v>
          </cell>
          <cell r="W30">
            <v>80</v>
          </cell>
          <cell r="X30">
            <v>30</v>
          </cell>
          <cell r="Y30">
            <v>60</v>
          </cell>
        </row>
        <row r="31">
          <cell r="B31" t="str">
            <v>Don Freeman</v>
          </cell>
          <cell r="X31">
            <v>30</v>
          </cell>
        </row>
        <row r="32">
          <cell r="A32" t="str">
            <v>3D</v>
          </cell>
          <cell r="B32" t="str">
            <v>Scott Lealess</v>
          </cell>
          <cell r="C32">
            <v>3</v>
          </cell>
          <cell r="D32">
            <v>4</v>
          </cell>
          <cell r="E32">
            <v>3</v>
          </cell>
          <cell r="F32">
            <v>4</v>
          </cell>
          <cell r="G32">
            <v>5</v>
          </cell>
          <cell r="H32">
            <v>4</v>
          </cell>
          <cell r="I32">
            <v>3</v>
          </cell>
          <cell r="J32">
            <v>3</v>
          </cell>
          <cell r="K32">
            <v>4</v>
          </cell>
          <cell r="L32">
            <v>33</v>
          </cell>
          <cell r="M32">
            <v>3</v>
          </cell>
          <cell r="N32">
            <v>4</v>
          </cell>
          <cell r="O32">
            <v>4</v>
          </cell>
          <cell r="P32">
            <v>3</v>
          </cell>
          <cell r="Q32">
            <v>4</v>
          </cell>
          <cell r="R32">
            <v>4</v>
          </cell>
          <cell r="S32">
            <v>4</v>
          </cell>
          <cell r="T32">
            <v>3</v>
          </cell>
          <cell r="U32">
            <v>4</v>
          </cell>
          <cell r="V32">
            <v>33</v>
          </cell>
          <cell r="W32">
            <v>66</v>
          </cell>
          <cell r="X32">
            <v>18</v>
          </cell>
          <cell r="Y32">
            <v>48</v>
          </cell>
        </row>
        <row r="33">
          <cell r="B33" t="str">
            <v>Casey Halstead</v>
          </cell>
          <cell r="X33">
            <v>30</v>
          </cell>
        </row>
        <row r="34">
          <cell r="A34" t="str">
            <v>4A</v>
          </cell>
          <cell r="B34" t="str">
            <v>Steve Conners</v>
          </cell>
          <cell r="C34">
            <v>3</v>
          </cell>
          <cell r="D34">
            <v>4</v>
          </cell>
          <cell r="E34">
            <v>2</v>
          </cell>
          <cell r="F34">
            <v>3</v>
          </cell>
          <cell r="G34">
            <v>5</v>
          </cell>
          <cell r="H34">
            <v>4</v>
          </cell>
          <cell r="I34">
            <v>3</v>
          </cell>
          <cell r="J34">
            <v>5</v>
          </cell>
          <cell r="K34">
            <v>3</v>
          </cell>
          <cell r="L34">
            <v>32</v>
          </cell>
          <cell r="M34">
            <v>2</v>
          </cell>
          <cell r="N34">
            <v>4</v>
          </cell>
          <cell r="O34">
            <v>3</v>
          </cell>
          <cell r="P34">
            <v>3</v>
          </cell>
          <cell r="Q34">
            <v>5</v>
          </cell>
          <cell r="R34">
            <v>4</v>
          </cell>
          <cell r="S34">
            <v>4</v>
          </cell>
          <cell r="T34">
            <v>3</v>
          </cell>
          <cell r="U34">
            <v>4</v>
          </cell>
          <cell r="V34">
            <v>32</v>
          </cell>
          <cell r="W34">
            <v>64</v>
          </cell>
          <cell r="X34">
            <v>5</v>
          </cell>
          <cell r="Y34">
            <v>11</v>
          </cell>
        </row>
        <row r="35">
          <cell r="B35" t="str">
            <v>Mike Conners</v>
          </cell>
          <cell r="X35">
            <v>6</v>
          </cell>
        </row>
        <row r="36">
          <cell r="A36" t="str">
            <v>4B</v>
          </cell>
          <cell r="B36" t="str">
            <v>Kirk Lowrey</v>
          </cell>
          <cell r="C36">
            <v>4</v>
          </cell>
          <cell r="D36">
            <v>3</v>
          </cell>
          <cell r="E36">
            <v>3</v>
          </cell>
          <cell r="F36">
            <v>4</v>
          </cell>
          <cell r="G36">
            <v>4</v>
          </cell>
          <cell r="H36">
            <v>3</v>
          </cell>
          <cell r="I36">
            <v>3</v>
          </cell>
          <cell r="J36">
            <v>5</v>
          </cell>
          <cell r="K36">
            <v>3</v>
          </cell>
          <cell r="L36">
            <v>32</v>
          </cell>
          <cell r="M36">
            <v>3</v>
          </cell>
          <cell r="N36">
            <v>4</v>
          </cell>
          <cell r="O36">
            <v>3</v>
          </cell>
          <cell r="P36">
            <v>2</v>
          </cell>
          <cell r="Q36">
            <v>4</v>
          </cell>
          <cell r="R36">
            <v>4</v>
          </cell>
          <cell r="S36">
            <v>3</v>
          </cell>
          <cell r="T36">
            <v>2</v>
          </cell>
          <cell r="U36">
            <v>3</v>
          </cell>
          <cell r="V36">
            <v>28</v>
          </cell>
          <cell r="W36">
            <v>60</v>
          </cell>
          <cell r="X36">
            <v>5</v>
          </cell>
          <cell r="Y36">
            <v>15</v>
          </cell>
        </row>
        <row r="37">
          <cell r="B37" t="str">
            <v>Fred Schmoelzl</v>
          </cell>
          <cell r="X37">
            <v>10</v>
          </cell>
        </row>
        <row r="38">
          <cell r="A38" t="str">
            <v>4C</v>
          </cell>
          <cell r="B38" t="str">
            <v>Corey McKee</v>
          </cell>
          <cell r="C38">
            <v>3</v>
          </cell>
          <cell r="D38">
            <v>4</v>
          </cell>
          <cell r="E38">
            <v>2</v>
          </cell>
          <cell r="F38">
            <v>3</v>
          </cell>
          <cell r="G38">
            <v>4</v>
          </cell>
          <cell r="H38">
            <v>4</v>
          </cell>
          <cell r="I38">
            <v>3</v>
          </cell>
          <cell r="J38">
            <v>5</v>
          </cell>
          <cell r="K38">
            <v>3</v>
          </cell>
          <cell r="L38">
            <v>31</v>
          </cell>
          <cell r="M38">
            <v>2</v>
          </cell>
          <cell r="N38">
            <v>3</v>
          </cell>
          <cell r="O38">
            <v>3</v>
          </cell>
          <cell r="P38">
            <v>3</v>
          </cell>
          <cell r="Q38">
            <v>5</v>
          </cell>
          <cell r="R38">
            <v>4</v>
          </cell>
          <cell r="S38">
            <v>4</v>
          </cell>
          <cell r="T38">
            <v>2</v>
          </cell>
          <cell r="U38">
            <v>4</v>
          </cell>
          <cell r="V38">
            <v>30</v>
          </cell>
          <cell r="W38">
            <v>61</v>
          </cell>
          <cell r="X38">
            <v>13</v>
          </cell>
          <cell r="Y38">
            <v>15</v>
          </cell>
        </row>
        <row r="39">
          <cell r="B39" t="str">
            <v>Chris Dietz</v>
          </cell>
          <cell r="X39">
            <v>2</v>
          </cell>
        </row>
        <row r="40">
          <cell r="A40" t="str">
            <v>4D</v>
          </cell>
          <cell r="B40" t="str">
            <v>Rob Hollinger</v>
          </cell>
          <cell r="C40">
            <v>4</v>
          </cell>
          <cell r="D40">
            <v>4</v>
          </cell>
          <cell r="E40">
            <v>2</v>
          </cell>
          <cell r="F40">
            <v>3</v>
          </cell>
          <cell r="G40">
            <v>5</v>
          </cell>
          <cell r="H40">
            <v>4</v>
          </cell>
          <cell r="I40">
            <v>3</v>
          </cell>
          <cell r="J40">
            <v>5</v>
          </cell>
          <cell r="K40">
            <v>3</v>
          </cell>
          <cell r="L40">
            <v>33</v>
          </cell>
          <cell r="M40">
            <v>3</v>
          </cell>
          <cell r="N40">
            <v>4</v>
          </cell>
          <cell r="O40">
            <v>4</v>
          </cell>
          <cell r="P40">
            <v>3</v>
          </cell>
          <cell r="Q40">
            <v>4</v>
          </cell>
          <cell r="R40">
            <v>4</v>
          </cell>
          <cell r="S40">
            <v>4</v>
          </cell>
          <cell r="T40">
            <v>3</v>
          </cell>
          <cell r="U40">
            <v>4</v>
          </cell>
          <cell r="V40">
            <v>33</v>
          </cell>
          <cell r="W40">
            <v>66</v>
          </cell>
          <cell r="X40">
            <v>12</v>
          </cell>
          <cell r="Y40">
            <v>23</v>
          </cell>
        </row>
        <row r="41">
          <cell r="B41" t="str">
            <v>Mike Champman</v>
          </cell>
          <cell r="X41">
            <v>11</v>
          </cell>
        </row>
        <row r="42">
          <cell r="A42" t="str">
            <v>5A</v>
          </cell>
          <cell r="B42" t="str">
            <v>Dean P</v>
          </cell>
          <cell r="C42">
            <v>5</v>
          </cell>
          <cell r="D42">
            <v>5</v>
          </cell>
          <cell r="E42">
            <v>2</v>
          </cell>
          <cell r="F42">
            <v>5</v>
          </cell>
          <cell r="G42">
            <v>5</v>
          </cell>
          <cell r="H42">
            <v>5</v>
          </cell>
          <cell r="I42">
            <v>3</v>
          </cell>
          <cell r="J42">
            <v>5</v>
          </cell>
          <cell r="K42">
            <v>3</v>
          </cell>
          <cell r="L42">
            <v>38</v>
          </cell>
          <cell r="M42">
            <v>3</v>
          </cell>
          <cell r="N42">
            <v>4</v>
          </cell>
          <cell r="O42">
            <v>4</v>
          </cell>
          <cell r="P42">
            <v>4</v>
          </cell>
          <cell r="Q42">
            <v>6</v>
          </cell>
          <cell r="R42">
            <v>4</v>
          </cell>
          <cell r="S42">
            <v>5</v>
          </cell>
          <cell r="T42">
            <v>3</v>
          </cell>
          <cell r="U42">
            <v>4</v>
          </cell>
          <cell r="V42">
            <v>37</v>
          </cell>
          <cell r="W42">
            <v>75</v>
          </cell>
          <cell r="X42">
            <v>25</v>
          </cell>
          <cell r="Y42">
            <v>50</v>
          </cell>
        </row>
        <row r="43">
          <cell r="B43" t="str">
            <v>Gord Cormier</v>
          </cell>
          <cell r="X43">
            <v>25</v>
          </cell>
        </row>
        <row r="44">
          <cell r="A44" t="str">
            <v>5B</v>
          </cell>
          <cell r="B44" t="str">
            <v>Tom Shean</v>
          </cell>
          <cell r="C44">
            <v>4</v>
          </cell>
          <cell r="D44">
            <v>6</v>
          </cell>
          <cell r="E44">
            <v>3</v>
          </cell>
          <cell r="F44">
            <v>5</v>
          </cell>
          <cell r="G44">
            <v>6</v>
          </cell>
          <cell r="H44">
            <v>5</v>
          </cell>
          <cell r="I44">
            <v>4</v>
          </cell>
          <cell r="J44">
            <v>8</v>
          </cell>
          <cell r="K44">
            <v>4</v>
          </cell>
          <cell r="L44">
            <v>45</v>
          </cell>
          <cell r="M44">
            <v>4</v>
          </cell>
          <cell r="N44">
            <v>4</v>
          </cell>
          <cell r="O44">
            <v>4</v>
          </cell>
          <cell r="P44">
            <v>4</v>
          </cell>
          <cell r="Q44">
            <v>6</v>
          </cell>
          <cell r="R44">
            <v>6</v>
          </cell>
          <cell r="S44">
            <v>5</v>
          </cell>
          <cell r="T44">
            <v>3</v>
          </cell>
          <cell r="U44">
            <v>5</v>
          </cell>
          <cell r="V44">
            <v>41</v>
          </cell>
          <cell r="W44">
            <v>86</v>
          </cell>
          <cell r="X44">
            <v>25</v>
          </cell>
          <cell r="Y44">
            <v>50</v>
          </cell>
        </row>
        <row r="45">
          <cell r="B45" t="str">
            <v>Joe Jackson</v>
          </cell>
          <cell r="X45">
            <v>25</v>
          </cell>
        </row>
        <row r="46">
          <cell r="A46" t="str">
            <v>5C</v>
          </cell>
          <cell r="B46" t="str">
            <v>Kyle Sippel</v>
          </cell>
          <cell r="C46">
            <v>3</v>
          </cell>
          <cell r="D46">
            <v>3</v>
          </cell>
          <cell r="E46">
            <v>3</v>
          </cell>
          <cell r="F46">
            <v>3</v>
          </cell>
          <cell r="G46">
            <v>4</v>
          </cell>
          <cell r="H46">
            <v>4</v>
          </cell>
          <cell r="I46">
            <v>2</v>
          </cell>
          <cell r="J46">
            <v>4</v>
          </cell>
          <cell r="K46">
            <v>3</v>
          </cell>
          <cell r="L46">
            <v>29</v>
          </cell>
          <cell r="M46">
            <v>2</v>
          </cell>
          <cell r="N46">
            <v>3</v>
          </cell>
          <cell r="O46">
            <v>3</v>
          </cell>
          <cell r="P46">
            <v>3</v>
          </cell>
          <cell r="Q46">
            <v>4</v>
          </cell>
          <cell r="R46">
            <v>3</v>
          </cell>
          <cell r="S46">
            <v>3</v>
          </cell>
          <cell r="T46">
            <v>2</v>
          </cell>
          <cell r="U46">
            <v>4</v>
          </cell>
          <cell r="V46">
            <v>27</v>
          </cell>
          <cell r="W46">
            <v>56</v>
          </cell>
          <cell r="X46">
            <v>3</v>
          </cell>
          <cell r="Y46">
            <v>10</v>
          </cell>
        </row>
        <row r="47">
          <cell r="B47" t="str">
            <v>Mac MacSorley</v>
          </cell>
          <cell r="X47">
            <v>7</v>
          </cell>
        </row>
        <row r="48">
          <cell r="A48" t="str">
            <v>5D</v>
          </cell>
          <cell r="B48" t="str">
            <v>Darren Kerr</v>
          </cell>
          <cell r="C48">
            <v>4</v>
          </cell>
          <cell r="D48">
            <v>4</v>
          </cell>
          <cell r="E48">
            <v>4</v>
          </cell>
          <cell r="F48">
            <v>4</v>
          </cell>
          <cell r="G48">
            <v>5</v>
          </cell>
          <cell r="H48">
            <v>4</v>
          </cell>
          <cell r="I48">
            <v>3</v>
          </cell>
          <cell r="J48">
            <v>4</v>
          </cell>
          <cell r="K48">
            <v>3</v>
          </cell>
          <cell r="L48">
            <v>35</v>
          </cell>
          <cell r="M48">
            <v>3</v>
          </cell>
          <cell r="N48">
            <v>4</v>
          </cell>
          <cell r="O48">
            <v>4</v>
          </cell>
          <cell r="P48">
            <v>3</v>
          </cell>
          <cell r="Q48">
            <v>4</v>
          </cell>
          <cell r="R48">
            <v>4</v>
          </cell>
          <cell r="S48">
            <v>4</v>
          </cell>
          <cell r="T48">
            <v>3</v>
          </cell>
          <cell r="U48">
            <v>4</v>
          </cell>
          <cell r="V48">
            <v>33</v>
          </cell>
          <cell r="W48">
            <v>68</v>
          </cell>
          <cell r="X48">
            <v>10</v>
          </cell>
          <cell r="Y48">
            <v>25</v>
          </cell>
        </row>
        <row r="49">
          <cell r="B49" t="str">
            <v>Matt McCracken</v>
          </cell>
          <cell r="X49">
            <v>15</v>
          </cell>
        </row>
        <row r="50">
          <cell r="A50" t="str">
            <v>6A</v>
          </cell>
          <cell r="B50" t="str">
            <v>Frank Verberne</v>
          </cell>
          <cell r="C50">
            <v>4</v>
          </cell>
          <cell r="D50">
            <v>4</v>
          </cell>
          <cell r="E50">
            <v>3</v>
          </cell>
          <cell r="F50">
            <v>3</v>
          </cell>
          <cell r="G50">
            <v>5</v>
          </cell>
          <cell r="H50">
            <v>4</v>
          </cell>
          <cell r="I50">
            <v>3</v>
          </cell>
          <cell r="J50">
            <v>4</v>
          </cell>
          <cell r="K50">
            <v>5</v>
          </cell>
          <cell r="L50">
            <v>35</v>
          </cell>
          <cell r="M50">
            <v>3</v>
          </cell>
          <cell r="N50">
            <v>4</v>
          </cell>
          <cell r="O50">
            <v>4</v>
          </cell>
          <cell r="P50">
            <v>3</v>
          </cell>
          <cell r="Q50">
            <v>4</v>
          </cell>
          <cell r="R50">
            <v>4</v>
          </cell>
          <cell r="S50">
            <v>4</v>
          </cell>
          <cell r="T50">
            <v>3</v>
          </cell>
          <cell r="U50">
            <v>5</v>
          </cell>
          <cell r="V50">
            <v>34</v>
          </cell>
          <cell r="W50">
            <v>69</v>
          </cell>
          <cell r="X50">
            <v>3</v>
          </cell>
          <cell r="Y50">
            <v>23</v>
          </cell>
        </row>
        <row r="51">
          <cell r="B51" t="str">
            <v>Gary Bennett</v>
          </cell>
          <cell r="X51">
            <v>20</v>
          </cell>
        </row>
        <row r="52">
          <cell r="A52" t="str">
            <v>6B</v>
          </cell>
          <cell r="B52" t="str">
            <v>Steve Geoffrey</v>
          </cell>
          <cell r="C52">
            <v>4</v>
          </cell>
          <cell r="D52">
            <v>3</v>
          </cell>
          <cell r="E52">
            <v>2</v>
          </cell>
          <cell r="F52">
            <v>4</v>
          </cell>
          <cell r="G52">
            <v>6</v>
          </cell>
          <cell r="H52">
            <v>5</v>
          </cell>
          <cell r="I52">
            <v>2</v>
          </cell>
          <cell r="J52">
            <v>6</v>
          </cell>
          <cell r="K52">
            <v>4</v>
          </cell>
          <cell r="L52">
            <v>36</v>
          </cell>
          <cell r="M52">
            <v>3</v>
          </cell>
          <cell r="N52">
            <v>5</v>
          </cell>
          <cell r="O52">
            <v>5</v>
          </cell>
          <cell r="P52">
            <v>4</v>
          </cell>
          <cell r="Q52">
            <v>6</v>
          </cell>
          <cell r="R52">
            <v>5</v>
          </cell>
          <cell r="S52">
            <v>4</v>
          </cell>
          <cell r="T52">
            <v>4</v>
          </cell>
          <cell r="U52">
            <v>5</v>
          </cell>
          <cell r="V52">
            <v>41</v>
          </cell>
          <cell r="W52">
            <v>77</v>
          </cell>
          <cell r="X52">
            <v>18</v>
          </cell>
          <cell r="Y52">
            <v>48</v>
          </cell>
        </row>
        <row r="53">
          <cell r="B53" t="str">
            <v>Mike Rohdy</v>
          </cell>
          <cell r="X53">
            <v>30</v>
          </cell>
        </row>
        <row r="54">
          <cell r="A54" t="str">
            <v>6C</v>
          </cell>
          <cell r="B54" t="str">
            <v>Malcolm Macrae</v>
          </cell>
          <cell r="C54">
            <v>6</v>
          </cell>
          <cell r="D54">
            <v>4</v>
          </cell>
          <cell r="E54">
            <v>4</v>
          </cell>
          <cell r="F54">
            <v>6</v>
          </cell>
          <cell r="G54">
            <v>5</v>
          </cell>
          <cell r="H54">
            <v>7</v>
          </cell>
          <cell r="I54">
            <v>5</v>
          </cell>
          <cell r="J54">
            <v>6</v>
          </cell>
          <cell r="K54">
            <v>5</v>
          </cell>
          <cell r="L54">
            <v>48</v>
          </cell>
          <cell r="M54">
            <v>3</v>
          </cell>
          <cell r="N54">
            <v>4</v>
          </cell>
          <cell r="O54">
            <v>4</v>
          </cell>
          <cell r="P54">
            <v>4</v>
          </cell>
          <cell r="Q54">
            <v>7</v>
          </cell>
          <cell r="R54">
            <v>5</v>
          </cell>
          <cell r="S54">
            <v>5</v>
          </cell>
          <cell r="T54">
            <v>4</v>
          </cell>
          <cell r="U54">
            <v>6</v>
          </cell>
          <cell r="V54">
            <v>42</v>
          </cell>
          <cell r="W54">
            <v>90</v>
          </cell>
          <cell r="X54">
            <v>30</v>
          </cell>
          <cell r="Y54">
            <v>60</v>
          </cell>
        </row>
        <row r="55">
          <cell r="B55" t="str">
            <v>Brian Moore</v>
          </cell>
          <cell r="X55">
            <v>30</v>
          </cell>
        </row>
        <row r="56">
          <cell r="A56" t="str">
            <v>6D</v>
          </cell>
          <cell r="B56" t="str">
            <v>Jerry Wright</v>
          </cell>
          <cell r="C56">
            <v>3</v>
          </cell>
          <cell r="D56">
            <v>3</v>
          </cell>
          <cell r="E56">
            <v>4</v>
          </cell>
          <cell r="F56">
            <v>4</v>
          </cell>
          <cell r="G56">
            <v>4</v>
          </cell>
          <cell r="H56">
            <v>3</v>
          </cell>
          <cell r="I56">
            <v>3</v>
          </cell>
          <cell r="J56">
            <v>4</v>
          </cell>
          <cell r="K56">
            <v>4</v>
          </cell>
          <cell r="L56">
            <v>32</v>
          </cell>
          <cell r="M56">
            <v>2</v>
          </cell>
          <cell r="N56">
            <v>4</v>
          </cell>
          <cell r="O56">
            <v>4</v>
          </cell>
          <cell r="P56">
            <v>2</v>
          </cell>
          <cell r="Q56">
            <v>4</v>
          </cell>
          <cell r="R56">
            <v>4</v>
          </cell>
          <cell r="S56">
            <v>4</v>
          </cell>
          <cell r="T56">
            <v>3</v>
          </cell>
          <cell r="U56">
            <v>4</v>
          </cell>
          <cell r="V56">
            <v>31</v>
          </cell>
          <cell r="W56">
            <v>63</v>
          </cell>
          <cell r="X56">
            <v>8</v>
          </cell>
          <cell r="Y56">
            <v>26</v>
          </cell>
        </row>
        <row r="57">
          <cell r="B57" t="str">
            <v>Rob McKenzie</v>
          </cell>
          <cell r="X57">
            <v>18</v>
          </cell>
        </row>
        <row r="58">
          <cell r="A58" t="str">
            <v>7A</v>
          </cell>
          <cell r="B58" t="str">
            <v>Kevin Cardno</v>
          </cell>
          <cell r="C58">
            <v>4</v>
          </cell>
          <cell r="D58">
            <v>4</v>
          </cell>
          <cell r="E58">
            <v>3</v>
          </cell>
          <cell r="F58">
            <v>4</v>
          </cell>
          <cell r="G58">
            <v>5</v>
          </cell>
          <cell r="H58">
            <v>3</v>
          </cell>
          <cell r="I58">
            <v>3</v>
          </cell>
          <cell r="J58">
            <v>5</v>
          </cell>
          <cell r="K58">
            <v>3</v>
          </cell>
          <cell r="L58">
            <v>34</v>
          </cell>
          <cell r="M58">
            <v>2</v>
          </cell>
          <cell r="N58">
            <v>4</v>
          </cell>
          <cell r="O58">
            <v>3</v>
          </cell>
          <cell r="P58">
            <v>2</v>
          </cell>
          <cell r="Q58">
            <v>4</v>
          </cell>
          <cell r="R58">
            <v>5</v>
          </cell>
          <cell r="S58">
            <v>3</v>
          </cell>
          <cell r="T58">
            <v>2</v>
          </cell>
          <cell r="U58">
            <v>5</v>
          </cell>
          <cell r="V58">
            <v>30</v>
          </cell>
          <cell r="W58">
            <v>64</v>
          </cell>
          <cell r="X58">
            <v>24</v>
          </cell>
          <cell r="Y58">
            <v>38</v>
          </cell>
        </row>
        <row r="59">
          <cell r="B59" t="str">
            <v>Kurt Wall</v>
          </cell>
          <cell r="X59">
            <v>14</v>
          </cell>
        </row>
        <row r="60">
          <cell r="A60" t="str">
            <v>7B</v>
          </cell>
          <cell r="B60" t="str">
            <v>Mark Crawford</v>
          </cell>
          <cell r="C60">
            <v>3</v>
          </cell>
          <cell r="D60">
            <v>4</v>
          </cell>
          <cell r="E60">
            <v>3</v>
          </cell>
          <cell r="F60">
            <v>4</v>
          </cell>
          <cell r="G60">
            <v>5</v>
          </cell>
          <cell r="H60">
            <v>4</v>
          </cell>
          <cell r="I60">
            <v>2</v>
          </cell>
          <cell r="J60">
            <v>5</v>
          </cell>
          <cell r="K60">
            <v>3</v>
          </cell>
          <cell r="L60">
            <v>33</v>
          </cell>
          <cell r="M60">
            <v>2</v>
          </cell>
          <cell r="N60">
            <v>4</v>
          </cell>
          <cell r="O60">
            <v>4</v>
          </cell>
          <cell r="P60">
            <v>3</v>
          </cell>
          <cell r="Q60">
            <v>4</v>
          </cell>
          <cell r="R60">
            <v>4</v>
          </cell>
          <cell r="S60">
            <v>4</v>
          </cell>
          <cell r="T60">
            <v>3</v>
          </cell>
          <cell r="U60">
            <v>4</v>
          </cell>
          <cell r="V60">
            <v>32</v>
          </cell>
          <cell r="W60">
            <v>65</v>
          </cell>
          <cell r="X60">
            <v>18</v>
          </cell>
          <cell r="Y60">
            <v>37</v>
          </cell>
        </row>
        <row r="61">
          <cell r="B61" t="str">
            <v>Jamie Poirier</v>
          </cell>
          <cell r="X61">
            <v>19</v>
          </cell>
        </row>
        <row r="62">
          <cell r="A62" t="str">
            <v>7C</v>
          </cell>
          <cell r="B62" t="str">
            <v>Mark Bouw</v>
          </cell>
          <cell r="C62">
            <v>3</v>
          </cell>
          <cell r="D62">
            <v>4</v>
          </cell>
          <cell r="E62">
            <v>2</v>
          </cell>
          <cell r="F62">
            <v>3</v>
          </cell>
          <cell r="G62">
            <v>4</v>
          </cell>
          <cell r="H62">
            <v>3</v>
          </cell>
          <cell r="I62">
            <v>4</v>
          </cell>
          <cell r="J62">
            <v>6</v>
          </cell>
          <cell r="K62">
            <v>3</v>
          </cell>
          <cell r="L62">
            <v>32</v>
          </cell>
          <cell r="M62">
            <v>3</v>
          </cell>
          <cell r="N62">
            <v>4</v>
          </cell>
          <cell r="O62">
            <v>3</v>
          </cell>
          <cell r="P62">
            <v>3</v>
          </cell>
          <cell r="Q62">
            <v>4</v>
          </cell>
          <cell r="R62">
            <v>4</v>
          </cell>
          <cell r="S62">
            <v>4</v>
          </cell>
          <cell r="T62">
            <v>2</v>
          </cell>
          <cell r="U62">
            <v>4</v>
          </cell>
          <cell r="V62">
            <v>31</v>
          </cell>
          <cell r="W62">
            <v>63</v>
          </cell>
          <cell r="X62">
            <v>30</v>
          </cell>
          <cell r="Y62">
            <v>33</v>
          </cell>
        </row>
        <row r="63">
          <cell r="B63" t="str">
            <v>Erik Haefling</v>
          </cell>
          <cell r="X63">
            <v>3</v>
          </cell>
        </row>
        <row r="64">
          <cell r="A64" t="str">
            <v>7E</v>
          </cell>
          <cell r="B64" t="str">
            <v>Andy Fuhr</v>
          </cell>
          <cell r="C64">
            <v>3</v>
          </cell>
          <cell r="D64">
            <v>4</v>
          </cell>
          <cell r="E64">
            <v>3</v>
          </cell>
          <cell r="F64">
            <v>6</v>
          </cell>
          <cell r="G64">
            <v>5</v>
          </cell>
          <cell r="H64">
            <v>4</v>
          </cell>
          <cell r="I64">
            <v>3</v>
          </cell>
          <cell r="J64">
            <v>6</v>
          </cell>
          <cell r="K64">
            <v>4</v>
          </cell>
          <cell r="L64">
            <v>38</v>
          </cell>
          <cell r="M64">
            <v>3</v>
          </cell>
          <cell r="N64">
            <v>5</v>
          </cell>
          <cell r="O64">
            <v>3</v>
          </cell>
          <cell r="P64">
            <v>2</v>
          </cell>
          <cell r="Q64">
            <v>5</v>
          </cell>
          <cell r="R64">
            <v>4</v>
          </cell>
          <cell r="S64">
            <v>4</v>
          </cell>
          <cell r="T64">
            <v>2</v>
          </cell>
          <cell r="U64">
            <v>5</v>
          </cell>
          <cell r="V64">
            <v>33</v>
          </cell>
          <cell r="W64">
            <v>71</v>
          </cell>
          <cell r="X64">
            <v>13</v>
          </cell>
          <cell r="Y64">
            <v>38</v>
          </cell>
        </row>
        <row r="65">
          <cell r="B65" t="str">
            <v>Barry Verberne</v>
          </cell>
          <cell r="X65">
            <v>25</v>
          </cell>
        </row>
        <row r="66">
          <cell r="A66" t="str">
            <v>7F</v>
          </cell>
          <cell r="B66" t="str">
            <v>Ryan Campbell</v>
          </cell>
          <cell r="C66">
            <v>4</v>
          </cell>
          <cell r="D66">
            <v>4</v>
          </cell>
          <cell r="E66">
            <v>4</v>
          </cell>
          <cell r="F66">
            <v>4</v>
          </cell>
          <cell r="G66">
            <v>5</v>
          </cell>
          <cell r="H66">
            <v>6</v>
          </cell>
          <cell r="I66">
            <v>3</v>
          </cell>
          <cell r="J66">
            <v>5</v>
          </cell>
          <cell r="K66">
            <v>4</v>
          </cell>
          <cell r="L66">
            <v>39</v>
          </cell>
          <cell r="M66">
            <v>4</v>
          </cell>
          <cell r="N66">
            <v>6</v>
          </cell>
          <cell r="O66">
            <v>4</v>
          </cell>
          <cell r="P66">
            <v>2</v>
          </cell>
          <cell r="Q66">
            <v>5</v>
          </cell>
          <cell r="R66">
            <v>4</v>
          </cell>
          <cell r="S66">
            <v>4</v>
          </cell>
          <cell r="T66">
            <v>5</v>
          </cell>
          <cell r="U66">
            <v>5</v>
          </cell>
          <cell r="V66">
            <v>39</v>
          </cell>
          <cell r="W66">
            <v>78</v>
          </cell>
          <cell r="X66">
            <v>25</v>
          </cell>
          <cell r="Y66">
            <v>50</v>
          </cell>
        </row>
        <row r="67">
          <cell r="B67" t="str">
            <v>Xay Sayavongsa</v>
          </cell>
          <cell r="X67">
            <v>25</v>
          </cell>
        </row>
        <row r="68">
          <cell r="A68" t="str">
            <v>7G</v>
          </cell>
          <cell r="B68" t="str">
            <v>Pierre Cnocheart</v>
          </cell>
          <cell r="C68">
            <v>5</v>
          </cell>
          <cell r="D68">
            <v>5</v>
          </cell>
          <cell r="E68">
            <v>3</v>
          </cell>
          <cell r="F68">
            <v>4</v>
          </cell>
          <cell r="G68">
            <v>6</v>
          </cell>
          <cell r="H68">
            <v>5</v>
          </cell>
          <cell r="I68">
            <v>3</v>
          </cell>
          <cell r="J68">
            <v>6</v>
          </cell>
          <cell r="K68">
            <v>4</v>
          </cell>
          <cell r="L68">
            <v>41</v>
          </cell>
          <cell r="M68">
            <v>4</v>
          </cell>
          <cell r="N68">
            <v>5</v>
          </cell>
          <cell r="O68">
            <v>5</v>
          </cell>
          <cell r="P68">
            <v>4</v>
          </cell>
          <cell r="Q68">
            <v>5</v>
          </cell>
          <cell r="R68">
            <v>7</v>
          </cell>
          <cell r="S68">
            <v>5</v>
          </cell>
          <cell r="T68">
            <v>4</v>
          </cell>
          <cell r="U68">
            <v>7</v>
          </cell>
          <cell r="V68">
            <v>46</v>
          </cell>
          <cell r="W68">
            <v>87</v>
          </cell>
          <cell r="X68">
            <v>25</v>
          </cell>
          <cell r="Y68">
            <v>50</v>
          </cell>
        </row>
        <row r="69">
          <cell r="B69" t="str">
            <v>Chris McKinnon</v>
          </cell>
          <cell r="X69">
            <v>25</v>
          </cell>
        </row>
        <row r="70">
          <cell r="A70" t="str">
            <v>7H</v>
          </cell>
          <cell r="B70" t="str">
            <v>Wayne Jeffrey</v>
          </cell>
          <cell r="C70">
            <v>4</v>
          </cell>
          <cell r="D70">
            <v>4</v>
          </cell>
          <cell r="E70">
            <v>3</v>
          </cell>
          <cell r="F70">
            <v>7</v>
          </cell>
          <cell r="G70">
            <v>5</v>
          </cell>
          <cell r="H70">
            <v>3</v>
          </cell>
          <cell r="I70">
            <v>3</v>
          </cell>
          <cell r="J70">
            <v>5</v>
          </cell>
          <cell r="K70">
            <v>4</v>
          </cell>
          <cell r="L70">
            <v>38</v>
          </cell>
          <cell r="M70">
            <v>3</v>
          </cell>
          <cell r="N70">
            <v>4</v>
          </cell>
          <cell r="O70">
            <v>5</v>
          </cell>
          <cell r="P70">
            <v>3</v>
          </cell>
          <cell r="Q70">
            <v>6</v>
          </cell>
          <cell r="R70">
            <v>5</v>
          </cell>
          <cell r="S70">
            <v>5</v>
          </cell>
          <cell r="T70">
            <v>4</v>
          </cell>
          <cell r="U70">
            <v>7</v>
          </cell>
          <cell r="V70">
            <v>42</v>
          </cell>
          <cell r="W70">
            <v>80</v>
          </cell>
          <cell r="X70">
            <v>10</v>
          </cell>
          <cell r="Y70">
            <v>35</v>
          </cell>
        </row>
        <row r="71">
          <cell r="B71" t="str">
            <v>Mark Rauser</v>
          </cell>
          <cell r="X71">
            <v>25</v>
          </cell>
        </row>
        <row r="72">
          <cell r="A72" t="str">
            <v>8A</v>
          </cell>
          <cell r="B72" t="str">
            <v>Rob Speak</v>
          </cell>
          <cell r="C72">
            <v>4</v>
          </cell>
          <cell r="D72">
            <v>4</v>
          </cell>
          <cell r="E72">
            <v>3</v>
          </cell>
          <cell r="F72">
            <v>4</v>
          </cell>
          <cell r="G72">
            <v>4</v>
          </cell>
          <cell r="H72">
            <v>4</v>
          </cell>
          <cell r="I72">
            <v>3</v>
          </cell>
          <cell r="J72">
            <v>5</v>
          </cell>
          <cell r="K72">
            <v>3</v>
          </cell>
          <cell r="L72">
            <v>34</v>
          </cell>
          <cell r="M72">
            <v>3</v>
          </cell>
          <cell r="N72">
            <v>4</v>
          </cell>
          <cell r="O72">
            <v>3</v>
          </cell>
          <cell r="P72">
            <v>2</v>
          </cell>
          <cell r="Q72">
            <v>5</v>
          </cell>
          <cell r="R72">
            <v>4</v>
          </cell>
          <cell r="S72">
            <v>4</v>
          </cell>
          <cell r="T72">
            <v>3</v>
          </cell>
          <cell r="U72">
            <v>4</v>
          </cell>
          <cell r="V72">
            <v>32</v>
          </cell>
          <cell r="W72">
            <v>66</v>
          </cell>
          <cell r="X72">
            <v>14</v>
          </cell>
          <cell r="Y72">
            <v>30</v>
          </cell>
        </row>
        <row r="73">
          <cell r="B73" t="str">
            <v>Mark White</v>
          </cell>
          <cell r="X73">
            <v>16</v>
          </cell>
        </row>
        <row r="74">
          <cell r="A74" t="str">
            <v>8B</v>
          </cell>
          <cell r="B74" t="str">
            <v>Dave Dubrick</v>
          </cell>
          <cell r="C74">
            <v>4</v>
          </cell>
          <cell r="D74">
            <v>3</v>
          </cell>
          <cell r="E74">
            <v>2</v>
          </cell>
          <cell r="F74">
            <v>4</v>
          </cell>
          <cell r="G74">
            <v>4</v>
          </cell>
          <cell r="H74">
            <v>3</v>
          </cell>
          <cell r="I74">
            <v>3</v>
          </cell>
          <cell r="J74">
            <v>5</v>
          </cell>
          <cell r="K74">
            <v>3</v>
          </cell>
          <cell r="L74">
            <v>31</v>
          </cell>
          <cell r="M74">
            <v>2</v>
          </cell>
          <cell r="N74">
            <v>4</v>
          </cell>
          <cell r="O74">
            <v>4</v>
          </cell>
          <cell r="P74">
            <v>2</v>
          </cell>
          <cell r="Q74">
            <v>5</v>
          </cell>
          <cell r="R74">
            <v>5</v>
          </cell>
          <cell r="S74">
            <v>3</v>
          </cell>
          <cell r="T74">
            <v>2</v>
          </cell>
          <cell r="U74">
            <v>4</v>
          </cell>
          <cell r="V74">
            <v>31</v>
          </cell>
          <cell r="W74">
            <v>62</v>
          </cell>
          <cell r="X74">
            <v>13</v>
          </cell>
          <cell r="Y74">
            <v>17</v>
          </cell>
        </row>
        <row r="75">
          <cell r="B75" t="str">
            <v>Dean Sharp</v>
          </cell>
          <cell r="X75">
            <v>4</v>
          </cell>
        </row>
        <row r="76">
          <cell r="A76" t="str">
            <v>8C</v>
          </cell>
          <cell r="B76" t="str">
            <v>Darryl Stacey</v>
          </cell>
          <cell r="C76">
            <v>3</v>
          </cell>
          <cell r="D76">
            <v>4</v>
          </cell>
          <cell r="E76">
            <v>4</v>
          </cell>
          <cell r="F76">
            <v>3</v>
          </cell>
          <cell r="G76">
            <v>5</v>
          </cell>
          <cell r="H76">
            <v>4</v>
          </cell>
          <cell r="I76">
            <v>3</v>
          </cell>
          <cell r="J76">
            <v>5</v>
          </cell>
          <cell r="K76">
            <v>4</v>
          </cell>
          <cell r="L76">
            <v>35</v>
          </cell>
          <cell r="M76">
            <v>3</v>
          </cell>
          <cell r="N76">
            <v>3</v>
          </cell>
          <cell r="O76">
            <v>5</v>
          </cell>
          <cell r="P76">
            <v>2</v>
          </cell>
          <cell r="Q76">
            <v>6</v>
          </cell>
          <cell r="R76">
            <v>5</v>
          </cell>
          <cell r="S76">
            <v>5</v>
          </cell>
          <cell r="T76">
            <v>3</v>
          </cell>
          <cell r="U76">
            <v>5</v>
          </cell>
          <cell r="V76">
            <v>37</v>
          </cell>
          <cell r="W76">
            <v>72</v>
          </cell>
          <cell r="X76">
            <v>12</v>
          </cell>
          <cell r="Y76">
            <v>33</v>
          </cell>
        </row>
        <row r="77">
          <cell r="B77" t="str">
            <v>Dean McKelvie</v>
          </cell>
          <cell r="X77">
            <v>21</v>
          </cell>
        </row>
        <row r="78">
          <cell r="A78" t="str">
            <v>8D</v>
          </cell>
          <cell r="B78" t="str">
            <v>John Bailey</v>
          </cell>
          <cell r="C78">
            <v>3</v>
          </cell>
          <cell r="D78">
            <v>4</v>
          </cell>
          <cell r="E78">
            <v>2</v>
          </cell>
          <cell r="F78">
            <v>4</v>
          </cell>
          <cell r="G78">
            <v>4</v>
          </cell>
          <cell r="H78">
            <v>4</v>
          </cell>
          <cell r="I78">
            <v>3</v>
          </cell>
          <cell r="J78">
            <v>5</v>
          </cell>
          <cell r="K78">
            <v>3</v>
          </cell>
          <cell r="L78">
            <v>32</v>
          </cell>
          <cell r="M78">
            <v>2</v>
          </cell>
          <cell r="N78">
            <v>3</v>
          </cell>
          <cell r="O78">
            <v>3</v>
          </cell>
          <cell r="P78">
            <v>2</v>
          </cell>
          <cell r="Q78">
            <v>4</v>
          </cell>
          <cell r="R78">
            <v>3</v>
          </cell>
          <cell r="S78">
            <v>3</v>
          </cell>
          <cell r="T78">
            <v>3</v>
          </cell>
          <cell r="U78">
            <v>3</v>
          </cell>
          <cell r="V78">
            <v>26</v>
          </cell>
          <cell r="W78">
            <v>58</v>
          </cell>
          <cell r="X78">
            <v>13</v>
          </cell>
          <cell r="Y78">
            <v>14</v>
          </cell>
        </row>
        <row r="79">
          <cell r="B79" t="str">
            <v>Matt Smyth</v>
          </cell>
          <cell r="X79">
            <v>1</v>
          </cell>
        </row>
        <row r="80">
          <cell r="A80" t="str">
            <v>9A</v>
          </cell>
          <cell r="B80" t="str">
            <v>Jeff Gleadall</v>
          </cell>
          <cell r="C80">
            <v>4</v>
          </cell>
          <cell r="D80">
            <v>4</v>
          </cell>
          <cell r="E80">
            <v>3</v>
          </cell>
          <cell r="F80">
            <v>4</v>
          </cell>
          <cell r="G80">
            <v>4</v>
          </cell>
          <cell r="H80">
            <v>4</v>
          </cell>
          <cell r="I80">
            <v>3</v>
          </cell>
          <cell r="J80">
            <v>5</v>
          </cell>
          <cell r="K80">
            <v>3</v>
          </cell>
          <cell r="L80">
            <v>34</v>
          </cell>
          <cell r="M80">
            <v>2</v>
          </cell>
          <cell r="N80">
            <v>4</v>
          </cell>
          <cell r="O80">
            <v>4</v>
          </cell>
          <cell r="P80">
            <v>2</v>
          </cell>
          <cell r="Q80">
            <v>4</v>
          </cell>
          <cell r="R80">
            <v>4</v>
          </cell>
          <cell r="S80">
            <v>4</v>
          </cell>
          <cell r="T80">
            <v>3</v>
          </cell>
          <cell r="U80">
            <v>4</v>
          </cell>
          <cell r="V80">
            <v>31</v>
          </cell>
          <cell r="W80">
            <v>65</v>
          </cell>
          <cell r="X80">
            <v>7</v>
          </cell>
          <cell r="Y80">
            <v>13</v>
          </cell>
        </row>
        <row r="81">
          <cell r="B81" t="str">
            <v>Willy Keller</v>
          </cell>
          <cell r="X81">
            <v>6</v>
          </cell>
        </row>
        <row r="82">
          <cell r="A82" t="str">
            <v>9B</v>
          </cell>
          <cell r="B82" t="str">
            <v>Harry Van Dinther</v>
          </cell>
          <cell r="C82">
            <v>3</v>
          </cell>
          <cell r="D82">
            <v>5</v>
          </cell>
          <cell r="E82">
            <v>3</v>
          </cell>
          <cell r="F82">
            <v>4</v>
          </cell>
          <cell r="G82">
            <v>4</v>
          </cell>
          <cell r="H82">
            <v>4</v>
          </cell>
          <cell r="I82">
            <v>3</v>
          </cell>
          <cell r="J82">
            <v>5</v>
          </cell>
          <cell r="K82">
            <v>4</v>
          </cell>
          <cell r="L82">
            <v>35</v>
          </cell>
          <cell r="M82">
            <v>2</v>
          </cell>
          <cell r="N82">
            <v>4</v>
          </cell>
          <cell r="O82">
            <v>4</v>
          </cell>
          <cell r="P82">
            <v>3</v>
          </cell>
          <cell r="Q82">
            <v>5</v>
          </cell>
          <cell r="R82">
            <v>4</v>
          </cell>
          <cell r="S82">
            <v>4</v>
          </cell>
          <cell r="T82">
            <v>2</v>
          </cell>
          <cell r="U82">
            <v>5</v>
          </cell>
          <cell r="V82">
            <v>33</v>
          </cell>
          <cell r="W82">
            <v>68</v>
          </cell>
          <cell r="X82">
            <v>11</v>
          </cell>
          <cell r="Y82">
            <v>18</v>
          </cell>
        </row>
        <row r="83">
          <cell r="B83" t="str">
            <v>Rick Keown</v>
          </cell>
          <cell r="X83">
            <v>7</v>
          </cell>
        </row>
        <row r="84">
          <cell r="A84" t="str">
            <v>9C</v>
          </cell>
          <cell r="B84" t="str">
            <v>Troy Humphries</v>
          </cell>
          <cell r="C84">
            <v>4</v>
          </cell>
          <cell r="D84">
            <v>4</v>
          </cell>
          <cell r="E84">
            <v>2</v>
          </cell>
          <cell r="F84">
            <v>4</v>
          </cell>
          <cell r="G84">
            <v>5</v>
          </cell>
          <cell r="H84">
            <v>4</v>
          </cell>
          <cell r="I84">
            <v>3</v>
          </cell>
          <cell r="J84">
            <v>4</v>
          </cell>
          <cell r="K84">
            <v>4</v>
          </cell>
          <cell r="L84">
            <v>34</v>
          </cell>
          <cell r="M84">
            <v>3</v>
          </cell>
          <cell r="N84">
            <v>5</v>
          </cell>
          <cell r="O84">
            <v>4</v>
          </cell>
          <cell r="P84">
            <v>3</v>
          </cell>
          <cell r="Q84">
            <v>5</v>
          </cell>
          <cell r="R84">
            <v>6</v>
          </cell>
          <cell r="S84">
            <v>3</v>
          </cell>
          <cell r="T84">
            <v>3</v>
          </cell>
          <cell r="U84">
            <v>5</v>
          </cell>
          <cell r="V84">
            <v>37</v>
          </cell>
          <cell r="W84">
            <v>71</v>
          </cell>
          <cell r="X84">
            <v>3</v>
          </cell>
          <cell r="Y84">
            <v>12</v>
          </cell>
        </row>
        <row r="85">
          <cell r="B85" t="str">
            <v>Brad</v>
          </cell>
          <cell r="X85">
            <v>9</v>
          </cell>
        </row>
        <row r="86">
          <cell r="A86" t="str">
            <v>10A</v>
          </cell>
          <cell r="B86" t="str">
            <v>Trevor Rose</v>
          </cell>
          <cell r="C86">
            <v>3</v>
          </cell>
          <cell r="D86">
            <v>4</v>
          </cell>
          <cell r="E86">
            <v>3</v>
          </cell>
          <cell r="F86">
            <v>4</v>
          </cell>
          <cell r="G86">
            <v>4</v>
          </cell>
          <cell r="H86">
            <v>3</v>
          </cell>
          <cell r="I86">
            <v>2</v>
          </cell>
          <cell r="J86">
            <v>4</v>
          </cell>
          <cell r="K86">
            <v>2</v>
          </cell>
          <cell r="L86">
            <v>29</v>
          </cell>
          <cell r="M86">
            <v>3</v>
          </cell>
          <cell r="N86">
            <v>4</v>
          </cell>
          <cell r="O86">
            <v>4</v>
          </cell>
          <cell r="P86">
            <v>2</v>
          </cell>
          <cell r="Q86">
            <v>4</v>
          </cell>
          <cell r="R86">
            <v>3</v>
          </cell>
          <cell r="S86">
            <v>3</v>
          </cell>
          <cell r="T86">
            <v>3</v>
          </cell>
          <cell r="U86">
            <v>4</v>
          </cell>
          <cell r="V86">
            <v>30</v>
          </cell>
          <cell r="W86">
            <v>59</v>
          </cell>
          <cell r="X86">
            <v>9</v>
          </cell>
          <cell r="Y86">
            <v>18</v>
          </cell>
        </row>
        <row r="87">
          <cell r="B87" t="str">
            <v>Adam Wolfe</v>
          </cell>
          <cell r="X87">
            <v>9</v>
          </cell>
        </row>
        <row r="88">
          <cell r="A88" t="str">
            <v>10B</v>
          </cell>
          <cell r="B88" t="str">
            <v>Craig Eidt</v>
          </cell>
          <cell r="C88">
            <v>3</v>
          </cell>
          <cell r="D88">
            <v>3</v>
          </cell>
          <cell r="E88">
            <v>5</v>
          </cell>
          <cell r="F88">
            <v>5</v>
          </cell>
          <cell r="G88">
            <v>4</v>
          </cell>
          <cell r="H88">
            <v>5</v>
          </cell>
          <cell r="I88">
            <v>3</v>
          </cell>
          <cell r="J88">
            <v>5</v>
          </cell>
          <cell r="K88">
            <v>3</v>
          </cell>
          <cell r="L88">
            <v>36</v>
          </cell>
          <cell r="M88">
            <v>3</v>
          </cell>
          <cell r="N88">
            <v>5</v>
          </cell>
          <cell r="O88">
            <v>4</v>
          </cell>
          <cell r="P88">
            <v>5</v>
          </cell>
          <cell r="Q88">
            <v>6</v>
          </cell>
          <cell r="R88">
            <v>5</v>
          </cell>
          <cell r="S88">
            <v>4</v>
          </cell>
          <cell r="T88">
            <v>3</v>
          </cell>
          <cell r="U88">
            <v>5</v>
          </cell>
          <cell r="V88">
            <v>40</v>
          </cell>
          <cell r="W88">
            <v>76</v>
          </cell>
          <cell r="X88">
            <v>30</v>
          </cell>
          <cell r="Y88">
            <v>45</v>
          </cell>
        </row>
        <row r="89">
          <cell r="B89" t="str">
            <v>Jeff Hannon</v>
          </cell>
          <cell r="X89">
            <v>15</v>
          </cell>
        </row>
        <row r="90">
          <cell r="A90" t="str">
            <v>10C</v>
          </cell>
          <cell r="B90" t="str">
            <v>Andrew Bogdon</v>
          </cell>
          <cell r="C90">
            <v>4</v>
          </cell>
          <cell r="D90">
            <v>4</v>
          </cell>
          <cell r="E90">
            <v>3</v>
          </cell>
          <cell r="F90">
            <v>3</v>
          </cell>
          <cell r="G90">
            <v>4</v>
          </cell>
          <cell r="H90">
            <v>4</v>
          </cell>
          <cell r="I90">
            <v>3</v>
          </cell>
          <cell r="J90">
            <v>5</v>
          </cell>
          <cell r="K90">
            <v>3</v>
          </cell>
          <cell r="L90">
            <v>33</v>
          </cell>
          <cell r="M90">
            <v>2</v>
          </cell>
          <cell r="N90">
            <v>4</v>
          </cell>
          <cell r="O90">
            <v>3</v>
          </cell>
          <cell r="P90">
            <v>3</v>
          </cell>
          <cell r="Q90">
            <v>4</v>
          </cell>
          <cell r="R90">
            <v>4</v>
          </cell>
          <cell r="S90">
            <v>3</v>
          </cell>
          <cell r="T90">
            <v>3</v>
          </cell>
          <cell r="U90">
            <v>5</v>
          </cell>
          <cell r="V90">
            <v>31</v>
          </cell>
          <cell r="W90">
            <v>64</v>
          </cell>
          <cell r="X90">
            <v>8</v>
          </cell>
          <cell r="Y90">
            <v>18</v>
          </cell>
        </row>
        <row r="91">
          <cell r="B91" t="str">
            <v>Dan Graul</v>
          </cell>
          <cell r="X91">
            <v>10</v>
          </cell>
        </row>
        <row r="92">
          <cell r="A92" t="str">
            <v>10D</v>
          </cell>
          <cell r="B92" t="str">
            <v>Scott Klumper</v>
          </cell>
          <cell r="C92">
            <v>4</v>
          </cell>
          <cell r="D92">
            <v>4</v>
          </cell>
          <cell r="E92">
            <v>3</v>
          </cell>
          <cell r="F92">
            <v>4</v>
          </cell>
          <cell r="G92">
            <v>4</v>
          </cell>
          <cell r="H92">
            <v>5</v>
          </cell>
          <cell r="I92">
            <v>3</v>
          </cell>
          <cell r="J92">
            <v>5</v>
          </cell>
          <cell r="K92">
            <v>3</v>
          </cell>
          <cell r="L92">
            <v>35</v>
          </cell>
          <cell r="M92">
            <v>4</v>
          </cell>
          <cell r="N92">
            <v>4</v>
          </cell>
          <cell r="O92">
            <v>4</v>
          </cell>
          <cell r="P92">
            <v>2</v>
          </cell>
          <cell r="Q92">
            <v>4</v>
          </cell>
          <cell r="R92">
            <v>3</v>
          </cell>
          <cell r="S92">
            <v>3</v>
          </cell>
          <cell r="T92">
            <v>2</v>
          </cell>
          <cell r="U92">
            <v>3</v>
          </cell>
          <cell r="V92">
            <v>29</v>
          </cell>
          <cell r="W92">
            <v>64</v>
          </cell>
          <cell r="X92">
            <v>12</v>
          </cell>
          <cell r="Y92">
            <v>22</v>
          </cell>
        </row>
        <row r="93">
          <cell r="B93" t="str">
            <v>Ben McCarthy</v>
          </cell>
          <cell r="X93">
            <v>10</v>
          </cell>
        </row>
        <row r="94">
          <cell r="A94" t="str">
            <v>10E</v>
          </cell>
          <cell r="B94" t="str">
            <v>Mark Mohr</v>
          </cell>
          <cell r="C94">
            <v>3</v>
          </cell>
          <cell r="D94">
            <v>4</v>
          </cell>
          <cell r="E94">
            <v>2</v>
          </cell>
          <cell r="F94">
            <v>3</v>
          </cell>
          <cell r="G94">
            <v>4</v>
          </cell>
          <cell r="H94">
            <v>3</v>
          </cell>
          <cell r="I94">
            <v>2</v>
          </cell>
          <cell r="J94">
            <v>4</v>
          </cell>
          <cell r="K94">
            <v>2</v>
          </cell>
          <cell r="L94">
            <v>27</v>
          </cell>
          <cell r="M94">
            <v>3</v>
          </cell>
          <cell r="N94">
            <v>4</v>
          </cell>
          <cell r="O94">
            <v>3</v>
          </cell>
          <cell r="P94">
            <v>3</v>
          </cell>
          <cell r="Q94">
            <v>4</v>
          </cell>
          <cell r="R94">
            <v>4</v>
          </cell>
          <cell r="S94">
            <v>3</v>
          </cell>
          <cell r="T94">
            <v>2</v>
          </cell>
          <cell r="U94">
            <v>4</v>
          </cell>
          <cell r="V94">
            <v>30</v>
          </cell>
          <cell r="W94">
            <v>57</v>
          </cell>
          <cell r="X94">
            <v>14</v>
          </cell>
          <cell r="Y94">
            <v>18</v>
          </cell>
        </row>
        <row r="95">
          <cell r="B95" t="str">
            <v>Terry Adair</v>
          </cell>
          <cell r="X95">
            <v>4</v>
          </cell>
        </row>
        <row r="96">
          <cell r="A96" t="str">
            <v>10F</v>
          </cell>
          <cell r="B96" t="str">
            <v>Dan Adair</v>
          </cell>
          <cell r="C96">
            <v>3</v>
          </cell>
          <cell r="D96">
            <v>3</v>
          </cell>
          <cell r="E96">
            <v>3</v>
          </cell>
          <cell r="F96">
            <v>4</v>
          </cell>
          <cell r="G96">
            <v>3</v>
          </cell>
          <cell r="H96">
            <v>4</v>
          </cell>
          <cell r="I96">
            <v>3</v>
          </cell>
          <cell r="J96">
            <v>5</v>
          </cell>
          <cell r="K96">
            <v>3</v>
          </cell>
          <cell r="L96">
            <v>31</v>
          </cell>
          <cell r="M96">
            <v>2</v>
          </cell>
          <cell r="N96">
            <v>3</v>
          </cell>
          <cell r="O96">
            <v>3</v>
          </cell>
          <cell r="P96">
            <v>2</v>
          </cell>
          <cell r="Q96">
            <v>4</v>
          </cell>
          <cell r="R96">
            <v>3</v>
          </cell>
          <cell r="S96">
            <v>3</v>
          </cell>
          <cell r="T96">
            <v>3</v>
          </cell>
          <cell r="U96">
            <v>4</v>
          </cell>
          <cell r="V96">
            <v>27</v>
          </cell>
          <cell r="W96">
            <v>58</v>
          </cell>
          <cell r="X96">
            <v>4</v>
          </cell>
          <cell r="Y96">
            <v>20</v>
          </cell>
        </row>
        <row r="97">
          <cell r="B97" t="str">
            <v>Mike Krug</v>
          </cell>
          <cell r="X97">
            <v>16</v>
          </cell>
        </row>
        <row r="98">
          <cell r="A98" t="str">
            <v>10G</v>
          </cell>
          <cell r="B98" t="str">
            <v>Neil Mohr</v>
          </cell>
          <cell r="C98">
            <v>3</v>
          </cell>
          <cell r="D98">
            <v>3</v>
          </cell>
          <cell r="E98">
            <v>2</v>
          </cell>
          <cell r="F98">
            <v>3</v>
          </cell>
          <cell r="G98">
            <v>4</v>
          </cell>
          <cell r="H98">
            <v>4</v>
          </cell>
          <cell r="I98">
            <v>3</v>
          </cell>
          <cell r="J98">
            <v>4</v>
          </cell>
          <cell r="K98">
            <v>2</v>
          </cell>
          <cell r="L98">
            <v>28</v>
          </cell>
          <cell r="M98">
            <v>2</v>
          </cell>
          <cell r="N98">
            <v>4</v>
          </cell>
          <cell r="O98">
            <v>4</v>
          </cell>
          <cell r="P98">
            <v>3</v>
          </cell>
          <cell r="Q98">
            <v>3</v>
          </cell>
          <cell r="R98">
            <v>4</v>
          </cell>
          <cell r="S98">
            <v>3</v>
          </cell>
          <cell r="T98">
            <v>3</v>
          </cell>
          <cell r="U98">
            <v>4</v>
          </cell>
          <cell r="V98">
            <v>30</v>
          </cell>
          <cell r="W98">
            <v>58</v>
          </cell>
          <cell r="X98">
            <v>16</v>
          </cell>
          <cell r="Y98">
            <v>26</v>
          </cell>
        </row>
        <row r="99">
          <cell r="B99" t="str">
            <v>Rob Adair</v>
          </cell>
          <cell r="X99">
            <v>10</v>
          </cell>
        </row>
        <row r="100">
          <cell r="A100" t="str">
            <v>10H</v>
          </cell>
          <cell r="B100" t="str">
            <v>Kyle Casey</v>
          </cell>
          <cell r="C100">
            <v>3</v>
          </cell>
          <cell r="D100">
            <v>4</v>
          </cell>
          <cell r="E100">
            <v>3</v>
          </cell>
          <cell r="F100">
            <v>4</v>
          </cell>
          <cell r="G100">
            <v>5</v>
          </cell>
          <cell r="H100">
            <v>4</v>
          </cell>
          <cell r="I100">
            <v>2</v>
          </cell>
          <cell r="J100">
            <v>4</v>
          </cell>
          <cell r="K100">
            <v>5</v>
          </cell>
          <cell r="L100">
            <v>34</v>
          </cell>
          <cell r="M100">
            <v>2</v>
          </cell>
          <cell r="N100">
            <v>3</v>
          </cell>
          <cell r="O100">
            <v>4</v>
          </cell>
          <cell r="P100">
            <v>3</v>
          </cell>
          <cell r="Q100">
            <v>4</v>
          </cell>
          <cell r="R100">
            <v>4</v>
          </cell>
          <cell r="S100">
            <v>4</v>
          </cell>
          <cell r="T100">
            <v>3</v>
          </cell>
          <cell r="U100">
            <v>4</v>
          </cell>
          <cell r="V100">
            <v>31</v>
          </cell>
          <cell r="W100">
            <v>65</v>
          </cell>
          <cell r="X100">
            <v>10</v>
          </cell>
          <cell r="Y100">
            <v>28</v>
          </cell>
        </row>
        <row r="101">
          <cell r="B101" t="str">
            <v>Tyler Huston</v>
          </cell>
          <cell r="X101">
            <v>18</v>
          </cell>
        </row>
        <row r="102">
          <cell r="A102" t="str">
            <v>11A</v>
          </cell>
          <cell r="B102" t="str">
            <v>Matt Moore</v>
          </cell>
          <cell r="C102">
            <v>4</v>
          </cell>
          <cell r="D102">
            <v>3</v>
          </cell>
          <cell r="E102">
            <v>3</v>
          </cell>
          <cell r="F102">
            <v>5</v>
          </cell>
          <cell r="G102">
            <v>6</v>
          </cell>
          <cell r="H102">
            <v>5</v>
          </cell>
          <cell r="I102">
            <v>3</v>
          </cell>
          <cell r="J102">
            <v>5</v>
          </cell>
          <cell r="K102">
            <v>3</v>
          </cell>
          <cell r="L102">
            <v>37</v>
          </cell>
          <cell r="M102">
            <v>3</v>
          </cell>
          <cell r="N102">
            <v>5</v>
          </cell>
          <cell r="O102">
            <v>4</v>
          </cell>
          <cell r="P102">
            <v>2</v>
          </cell>
          <cell r="Q102">
            <v>5</v>
          </cell>
          <cell r="R102">
            <v>4</v>
          </cell>
          <cell r="S102">
            <v>4</v>
          </cell>
          <cell r="T102">
            <v>3</v>
          </cell>
          <cell r="U102">
            <v>5</v>
          </cell>
          <cell r="V102">
            <v>35</v>
          </cell>
          <cell r="W102">
            <v>72</v>
          </cell>
          <cell r="X102">
            <v>20</v>
          </cell>
          <cell r="Y102">
            <v>40</v>
          </cell>
        </row>
        <row r="103">
          <cell r="B103" t="str">
            <v>Brian Baxter</v>
          </cell>
          <cell r="X103">
            <v>20</v>
          </cell>
        </row>
        <row r="104">
          <cell r="A104" t="str">
            <v>11B</v>
          </cell>
          <cell r="B104" t="str">
            <v>Craig Docking</v>
          </cell>
          <cell r="C104">
            <v>3</v>
          </cell>
          <cell r="D104">
            <v>3</v>
          </cell>
          <cell r="E104">
            <v>3</v>
          </cell>
          <cell r="F104">
            <v>4</v>
          </cell>
          <cell r="G104">
            <v>3</v>
          </cell>
          <cell r="H104">
            <v>4</v>
          </cell>
          <cell r="I104">
            <v>4</v>
          </cell>
          <cell r="J104">
            <v>3</v>
          </cell>
          <cell r="K104">
            <v>4</v>
          </cell>
          <cell r="L104">
            <v>31</v>
          </cell>
          <cell r="M104">
            <v>4</v>
          </cell>
          <cell r="N104">
            <v>4</v>
          </cell>
          <cell r="O104">
            <v>4</v>
          </cell>
          <cell r="P104">
            <v>3</v>
          </cell>
          <cell r="Q104">
            <v>4</v>
          </cell>
          <cell r="R104">
            <v>4</v>
          </cell>
          <cell r="S104">
            <v>4</v>
          </cell>
          <cell r="T104">
            <v>3</v>
          </cell>
          <cell r="U104">
            <v>5</v>
          </cell>
          <cell r="V104">
            <v>35</v>
          </cell>
          <cell r="W104">
            <v>66</v>
          </cell>
          <cell r="X104">
            <v>15</v>
          </cell>
          <cell r="Y104">
            <v>30</v>
          </cell>
        </row>
        <row r="105">
          <cell r="B105" t="str">
            <v>Dan Myers</v>
          </cell>
          <cell r="X105">
            <v>15</v>
          </cell>
        </row>
        <row r="106">
          <cell r="A106" t="str">
            <v>11C</v>
          </cell>
          <cell r="B106" t="str">
            <v>Blake Shewberg</v>
          </cell>
          <cell r="C106">
            <v>3</v>
          </cell>
          <cell r="D106">
            <v>3</v>
          </cell>
          <cell r="E106">
            <v>4</v>
          </cell>
          <cell r="F106">
            <v>4</v>
          </cell>
          <cell r="G106">
            <v>6</v>
          </cell>
          <cell r="H106">
            <v>5</v>
          </cell>
          <cell r="I106">
            <v>3</v>
          </cell>
          <cell r="J106">
            <v>5</v>
          </cell>
          <cell r="K106">
            <v>3</v>
          </cell>
          <cell r="L106">
            <v>36</v>
          </cell>
          <cell r="M106">
            <v>3</v>
          </cell>
          <cell r="N106">
            <v>4</v>
          </cell>
          <cell r="O106">
            <v>4</v>
          </cell>
          <cell r="P106">
            <v>3</v>
          </cell>
          <cell r="Q106">
            <v>5</v>
          </cell>
          <cell r="R106">
            <v>4</v>
          </cell>
          <cell r="S106">
            <v>5</v>
          </cell>
          <cell r="T106">
            <v>2</v>
          </cell>
          <cell r="U106">
            <v>6</v>
          </cell>
          <cell r="V106">
            <v>36</v>
          </cell>
          <cell r="W106">
            <v>72</v>
          </cell>
          <cell r="X106">
            <v>13</v>
          </cell>
          <cell r="Y106">
            <v>43</v>
          </cell>
        </row>
        <row r="107">
          <cell r="B107" t="str">
            <v>Brady Greg-Weitzel</v>
          </cell>
          <cell r="X107">
            <v>30</v>
          </cell>
        </row>
        <row r="108">
          <cell r="A108" t="str">
            <v>11D</v>
          </cell>
          <cell r="B108" t="str">
            <v>Evan Scherbarth</v>
          </cell>
          <cell r="C108">
            <v>4</v>
          </cell>
          <cell r="D108">
            <v>5</v>
          </cell>
          <cell r="E108">
            <v>4</v>
          </cell>
          <cell r="F108">
            <v>4</v>
          </cell>
          <cell r="G108">
            <v>6</v>
          </cell>
          <cell r="H108">
            <v>4</v>
          </cell>
          <cell r="I108">
            <v>4</v>
          </cell>
          <cell r="J108">
            <v>6</v>
          </cell>
          <cell r="K108">
            <v>3</v>
          </cell>
          <cell r="L108">
            <v>40</v>
          </cell>
          <cell r="M108">
            <v>3</v>
          </cell>
          <cell r="N108">
            <v>4</v>
          </cell>
          <cell r="O108">
            <v>6</v>
          </cell>
          <cell r="P108">
            <v>4</v>
          </cell>
          <cell r="Q108">
            <v>5</v>
          </cell>
          <cell r="R108">
            <v>5</v>
          </cell>
          <cell r="S108">
            <v>4</v>
          </cell>
          <cell r="T108">
            <v>4</v>
          </cell>
          <cell r="U108">
            <v>5</v>
          </cell>
          <cell r="V108">
            <v>40</v>
          </cell>
          <cell r="W108">
            <v>80</v>
          </cell>
          <cell r="X108">
            <v>30</v>
          </cell>
          <cell r="Y108">
            <v>60</v>
          </cell>
        </row>
        <row r="109">
          <cell r="B109" t="str">
            <v>Jordan Seigner</v>
          </cell>
          <cell r="X109">
            <v>30</v>
          </cell>
        </row>
        <row r="110">
          <cell r="A110" t="str">
            <v>12A</v>
          </cell>
          <cell r="B110" t="str">
            <v>Rick Harburn</v>
          </cell>
          <cell r="C110">
            <v>3</v>
          </cell>
          <cell r="D110">
            <v>4</v>
          </cell>
          <cell r="E110">
            <v>3</v>
          </cell>
          <cell r="F110">
            <v>5</v>
          </cell>
          <cell r="G110">
            <v>4</v>
          </cell>
          <cell r="H110">
            <v>4</v>
          </cell>
          <cell r="I110">
            <v>3</v>
          </cell>
          <cell r="J110">
            <v>4</v>
          </cell>
          <cell r="K110">
            <v>3</v>
          </cell>
          <cell r="L110">
            <v>33</v>
          </cell>
          <cell r="M110">
            <v>3</v>
          </cell>
          <cell r="N110">
            <v>5</v>
          </cell>
          <cell r="O110">
            <v>5</v>
          </cell>
          <cell r="P110">
            <v>3</v>
          </cell>
          <cell r="Q110">
            <v>5</v>
          </cell>
          <cell r="R110">
            <v>7</v>
          </cell>
          <cell r="S110">
            <v>4</v>
          </cell>
          <cell r="T110">
            <v>2</v>
          </cell>
          <cell r="U110">
            <v>4</v>
          </cell>
          <cell r="V110">
            <v>38</v>
          </cell>
          <cell r="W110">
            <v>71</v>
          </cell>
          <cell r="X110">
            <v>30</v>
          </cell>
          <cell r="Y110">
            <v>60</v>
          </cell>
        </row>
        <row r="111">
          <cell r="B111" t="str">
            <v>Peter Puller</v>
          </cell>
          <cell r="X111">
            <v>30</v>
          </cell>
        </row>
        <row r="112">
          <cell r="A112" t="str">
            <v>12B</v>
          </cell>
          <cell r="B112" t="str">
            <v>Rusty T</v>
          </cell>
          <cell r="C112">
            <v>5</v>
          </cell>
          <cell r="D112">
            <v>3</v>
          </cell>
          <cell r="E112">
            <v>3</v>
          </cell>
          <cell r="F112">
            <v>5</v>
          </cell>
          <cell r="G112">
            <v>4</v>
          </cell>
          <cell r="H112">
            <v>4</v>
          </cell>
          <cell r="I112">
            <v>3</v>
          </cell>
          <cell r="J112">
            <v>5</v>
          </cell>
          <cell r="K112">
            <v>5</v>
          </cell>
          <cell r="L112">
            <v>37</v>
          </cell>
          <cell r="M112">
            <v>3</v>
          </cell>
          <cell r="N112">
            <v>2</v>
          </cell>
          <cell r="O112">
            <v>5</v>
          </cell>
          <cell r="P112">
            <v>4</v>
          </cell>
          <cell r="Q112">
            <v>4</v>
          </cell>
          <cell r="R112">
            <v>4</v>
          </cell>
          <cell r="S112">
            <v>3</v>
          </cell>
          <cell r="T112">
            <v>3</v>
          </cell>
          <cell r="U112">
            <v>4</v>
          </cell>
          <cell r="V112">
            <v>32</v>
          </cell>
          <cell r="W112">
            <v>69</v>
          </cell>
          <cell r="X112">
            <v>30</v>
          </cell>
          <cell r="Y112">
            <v>60</v>
          </cell>
        </row>
        <row r="113">
          <cell r="B113" t="str">
            <v>Brooks Falls</v>
          </cell>
          <cell r="X113">
            <v>30</v>
          </cell>
        </row>
        <row r="114">
          <cell r="A114" t="str">
            <v>12C</v>
          </cell>
          <cell r="B114" t="str">
            <v>Matt Feeney</v>
          </cell>
          <cell r="C114">
            <v>6</v>
          </cell>
          <cell r="D114">
            <v>6</v>
          </cell>
          <cell r="E114">
            <v>4</v>
          </cell>
          <cell r="F114">
            <v>4</v>
          </cell>
          <cell r="G114">
            <v>4</v>
          </cell>
          <cell r="H114">
            <v>4</v>
          </cell>
          <cell r="I114">
            <v>5</v>
          </cell>
          <cell r="J114">
            <v>5</v>
          </cell>
          <cell r="K114">
            <v>6</v>
          </cell>
          <cell r="L114">
            <v>44</v>
          </cell>
          <cell r="M114">
            <v>5</v>
          </cell>
          <cell r="N114">
            <v>4</v>
          </cell>
          <cell r="O114">
            <v>7</v>
          </cell>
          <cell r="P114">
            <v>5</v>
          </cell>
          <cell r="Q114">
            <v>6</v>
          </cell>
          <cell r="R114">
            <v>6</v>
          </cell>
          <cell r="S114">
            <v>4</v>
          </cell>
          <cell r="T114">
            <v>3</v>
          </cell>
          <cell r="U114">
            <v>7</v>
          </cell>
          <cell r="V114">
            <v>47</v>
          </cell>
          <cell r="W114">
            <v>91</v>
          </cell>
          <cell r="X114">
            <v>30</v>
          </cell>
          <cell r="Y114">
            <v>60</v>
          </cell>
        </row>
        <row r="115">
          <cell r="B115" t="str">
            <v>Dwayne Terpstra</v>
          </cell>
          <cell r="X115">
            <v>30</v>
          </cell>
        </row>
        <row r="116">
          <cell r="A116" t="str">
            <v>12D</v>
          </cell>
          <cell r="B116" t="str">
            <v>Mark Feeney</v>
          </cell>
          <cell r="C116">
            <v>5</v>
          </cell>
          <cell r="D116">
            <v>4</v>
          </cell>
          <cell r="E116">
            <v>3</v>
          </cell>
          <cell r="F116">
            <v>5</v>
          </cell>
          <cell r="G116">
            <v>5</v>
          </cell>
          <cell r="H116">
            <v>4</v>
          </cell>
          <cell r="I116">
            <v>6</v>
          </cell>
          <cell r="J116">
            <v>5</v>
          </cell>
          <cell r="K116">
            <v>5</v>
          </cell>
          <cell r="L116">
            <v>42</v>
          </cell>
          <cell r="M116">
            <v>3</v>
          </cell>
          <cell r="N116">
            <v>4</v>
          </cell>
          <cell r="O116">
            <v>6</v>
          </cell>
          <cell r="P116">
            <v>3</v>
          </cell>
          <cell r="Q116">
            <v>8</v>
          </cell>
          <cell r="R116">
            <v>5</v>
          </cell>
          <cell r="S116">
            <v>5</v>
          </cell>
          <cell r="T116">
            <v>3</v>
          </cell>
          <cell r="U116">
            <v>5</v>
          </cell>
          <cell r="V116">
            <v>42</v>
          </cell>
          <cell r="W116">
            <v>84</v>
          </cell>
          <cell r="X116">
            <v>30</v>
          </cell>
          <cell r="Y116">
            <v>60</v>
          </cell>
        </row>
        <row r="117">
          <cell r="B117" t="str">
            <v>Craig Nolan</v>
          </cell>
          <cell r="X117">
            <v>30</v>
          </cell>
        </row>
        <row r="118">
          <cell r="A118" t="str">
            <v>13A</v>
          </cell>
          <cell r="B118" t="str">
            <v>Jonathan Nesbitt</v>
          </cell>
          <cell r="C118">
            <v>3</v>
          </cell>
          <cell r="D118">
            <v>3</v>
          </cell>
          <cell r="E118">
            <v>3</v>
          </cell>
          <cell r="F118">
            <v>4</v>
          </cell>
          <cell r="G118">
            <v>5</v>
          </cell>
          <cell r="H118">
            <v>4</v>
          </cell>
          <cell r="I118">
            <v>4</v>
          </cell>
          <cell r="J118">
            <v>5</v>
          </cell>
          <cell r="K118">
            <v>3</v>
          </cell>
          <cell r="L118">
            <v>34</v>
          </cell>
          <cell r="M118">
            <v>2</v>
          </cell>
          <cell r="N118">
            <v>4</v>
          </cell>
          <cell r="O118">
            <v>4</v>
          </cell>
          <cell r="P118">
            <v>4</v>
          </cell>
          <cell r="Q118">
            <v>4</v>
          </cell>
          <cell r="R118">
            <v>4</v>
          </cell>
          <cell r="S118">
            <v>3</v>
          </cell>
          <cell r="T118">
            <v>3</v>
          </cell>
          <cell r="U118">
            <v>4</v>
          </cell>
          <cell r="V118">
            <v>32</v>
          </cell>
          <cell r="W118">
            <v>66</v>
          </cell>
          <cell r="X118">
            <v>12</v>
          </cell>
          <cell r="Y118">
            <v>37</v>
          </cell>
        </row>
        <row r="119">
          <cell r="B119" t="str">
            <v>Drew Campbell</v>
          </cell>
          <cell r="X119">
            <v>25</v>
          </cell>
        </row>
        <row r="120">
          <cell r="A120" t="str">
            <v>13B</v>
          </cell>
          <cell r="B120" t="str">
            <v>Ryan Baetz</v>
          </cell>
          <cell r="C120">
            <v>3</v>
          </cell>
          <cell r="D120">
            <v>3</v>
          </cell>
          <cell r="E120">
            <v>2</v>
          </cell>
          <cell r="F120">
            <v>3</v>
          </cell>
          <cell r="G120">
            <v>5</v>
          </cell>
          <cell r="H120">
            <v>4</v>
          </cell>
          <cell r="I120">
            <v>3</v>
          </cell>
          <cell r="J120">
            <v>4</v>
          </cell>
          <cell r="K120">
            <v>2</v>
          </cell>
          <cell r="L120">
            <v>29</v>
          </cell>
          <cell r="M120">
            <v>3</v>
          </cell>
          <cell r="N120">
            <v>3</v>
          </cell>
          <cell r="O120">
            <v>3</v>
          </cell>
          <cell r="P120">
            <v>2</v>
          </cell>
          <cell r="Q120">
            <v>4</v>
          </cell>
          <cell r="R120">
            <v>4</v>
          </cell>
          <cell r="S120">
            <v>3</v>
          </cell>
          <cell r="T120">
            <v>3</v>
          </cell>
          <cell r="U120">
            <v>3</v>
          </cell>
          <cell r="V120">
            <v>28</v>
          </cell>
          <cell r="W120">
            <v>57</v>
          </cell>
          <cell r="X120">
            <v>14</v>
          </cell>
          <cell r="Y120">
            <v>24</v>
          </cell>
        </row>
        <row r="121">
          <cell r="B121" t="str">
            <v>Kevin Baetz</v>
          </cell>
          <cell r="X121">
            <v>10</v>
          </cell>
        </row>
        <row r="122">
          <cell r="A122" t="str">
            <v>13C</v>
          </cell>
          <cell r="B122" t="str">
            <v>Jacob Rauser</v>
          </cell>
          <cell r="C122">
            <v>3</v>
          </cell>
          <cell r="D122">
            <v>3</v>
          </cell>
          <cell r="E122">
            <v>3</v>
          </cell>
          <cell r="F122">
            <v>3</v>
          </cell>
          <cell r="G122">
            <v>3</v>
          </cell>
          <cell r="H122">
            <v>3</v>
          </cell>
          <cell r="I122">
            <v>2</v>
          </cell>
          <cell r="J122">
            <v>3</v>
          </cell>
          <cell r="K122">
            <v>3</v>
          </cell>
          <cell r="L122">
            <v>26</v>
          </cell>
          <cell r="M122">
            <v>2</v>
          </cell>
          <cell r="N122">
            <v>3</v>
          </cell>
          <cell r="O122">
            <v>4</v>
          </cell>
          <cell r="P122">
            <v>3</v>
          </cell>
          <cell r="Q122">
            <v>4</v>
          </cell>
          <cell r="R122">
            <v>4</v>
          </cell>
          <cell r="S122">
            <v>4</v>
          </cell>
          <cell r="T122">
            <v>2</v>
          </cell>
          <cell r="U122">
            <v>4</v>
          </cell>
          <cell r="V122">
            <v>30</v>
          </cell>
          <cell r="W122">
            <v>56</v>
          </cell>
          <cell r="X122">
            <v>3</v>
          </cell>
          <cell r="Y122">
            <v>11</v>
          </cell>
        </row>
        <row r="123">
          <cell r="B123" t="str">
            <v>Zach Dow</v>
          </cell>
          <cell r="X123">
            <v>8</v>
          </cell>
        </row>
        <row r="124">
          <cell r="A124" t="str">
            <v>13E</v>
          </cell>
          <cell r="B124" t="str">
            <v>Trevor Kuepfer</v>
          </cell>
          <cell r="C124">
            <v>3</v>
          </cell>
          <cell r="D124">
            <v>4</v>
          </cell>
          <cell r="E124">
            <v>2</v>
          </cell>
          <cell r="F124">
            <v>4</v>
          </cell>
          <cell r="G124">
            <v>5</v>
          </cell>
          <cell r="H124">
            <v>4</v>
          </cell>
          <cell r="I124">
            <v>3</v>
          </cell>
          <cell r="J124">
            <v>4</v>
          </cell>
          <cell r="K124">
            <v>2</v>
          </cell>
          <cell r="L124">
            <v>31</v>
          </cell>
          <cell r="M124">
            <v>2</v>
          </cell>
          <cell r="N124">
            <v>4</v>
          </cell>
          <cell r="O124">
            <v>4</v>
          </cell>
          <cell r="P124">
            <v>3</v>
          </cell>
          <cell r="Q124">
            <v>4</v>
          </cell>
          <cell r="R124">
            <v>4</v>
          </cell>
          <cell r="S124">
            <v>4</v>
          </cell>
          <cell r="T124">
            <v>3</v>
          </cell>
          <cell r="U124">
            <v>4</v>
          </cell>
          <cell r="V124">
            <v>32</v>
          </cell>
          <cell r="W124">
            <v>63</v>
          </cell>
          <cell r="X124">
            <v>14</v>
          </cell>
          <cell r="Y124">
            <v>22</v>
          </cell>
        </row>
        <row r="125">
          <cell r="B125" t="str">
            <v>Evan Bechtel</v>
          </cell>
          <cell r="X125">
            <v>8</v>
          </cell>
        </row>
        <row r="126">
          <cell r="A126" t="str">
            <v>13F</v>
          </cell>
          <cell r="B126" t="str">
            <v>Jeff Westenhoefer</v>
          </cell>
          <cell r="C126">
            <v>4</v>
          </cell>
          <cell r="D126">
            <v>4</v>
          </cell>
          <cell r="E126">
            <v>4</v>
          </cell>
          <cell r="F126">
            <v>5</v>
          </cell>
          <cell r="G126">
            <v>5</v>
          </cell>
          <cell r="H126">
            <v>5</v>
          </cell>
          <cell r="I126">
            <v>5</v>
          </cell>
          <cell r="J126">
            <v>5</v>
          </cell>
          <cell r="K126">
            <v>4</v>
          </cell>
          <cell r="L126">
            <v>41</v>
          </cell>
          <cell r="M126">
            <v>3</v>
          </cell>
          <cell r="N126">
            <v>3</v>
          </cell>
          <cell r="O126">
            <v>4</v>
          </cell>
          <cell r="P126">
            <v>2</v>
          </cell>
          <cell r="Q126">
            <v>6</v>
          </cell>
          <cell r="R126">
            <v>6</v>
          </cell>
          <cell r="S126">
            <v>5</v>
          </cell>
          <cell r="T126">
            <v>3</v>
          </cell>
          <cell r="U126">
            <v>6</v>
          </cell>
          <cell r="V126">
            <v>38</v>
          </cell>
          <cell r="W126">
            <v>79</v>
          </cell>
          <cell r="X126">
            <v>30</v>
          </cell>
          <cell r="Y126">
            <v>60</v>
          </cell>
        </row>
        <row r="127">
          <cell r="B127" t="str">
            <v>Travis Kuepfer</v>
          </cell>
          <cell r="X127">
            <v>30</v>
          </cell>
        </row>
        <row r="128">
          <cell r="A128" t="str">
            <v>13G</v>
          </cell>
          <cell r="B128" t="str">
            <v>Brennan Kuepfer</v>
          </cell>
          <cell r="C128">
            <v>4</v>
          </cell>
          <cell r="D128">
            <v>4</v>
          </cell>
          <cell r="E128">
            <v>3</v>
          </cell>
          <cell r="F128">
            <v>6</v>
          </cell>
          <cell r="G128">
            <v>5</v>
          </cell>
          <cell r="H128">
            <v>3</v>
          </cell>
          <cell r="I128">
            <v>3</v>
          </cell>
          <cell r="J128">
            <v>5</v>
          </cell>
          <cell r="K128">
            <v>3</v>
          </cell>
          <cell r="L128">
            <v>36</v>
          </cell>
          <cell r="M128">
            <v>3</v>
          </cell>
          <cell r="N128">
            <v>4</v>
          </cell>
          <cell r="O128">
            <v>4</v>
          </cell>
          <cell r="P128">
            <v>3</v>
          </cell>
          <cell r="Q128">
            <v>5</v>
          </cell>
          <cell r="R128">
            <v>4</v>
          </cell>
          <cell r="S128">
            <v>4</v>
          </cell>
          <cell r="T128">
            <v>3</v>
          </cell>
          <cell r="U128">
            <v>5</v>
          </cell>
          <cell r="V128">
            <v>35</v>
          </cell>
          <cell r="W128">
            <v>71</v>
          </cell>
          <cell r="X128">
            <v>20</v>
          </cell>
          <cell r="Y128">
            <v>45</v>
          </cell>
        </row>
        <row r="129">
          <cell r="B129" t="str">
            <v>Kendrick Kuepfer</v>
          </cell>
          <cell r="X129">
            <v>25</v>
          </cell>
        </row>
        <row r="130">
          <cell r="A130" t="str">
            <v>13H</v>
          </cell>
          <cell r="B130" t="str">
            <v>Kevin Menkveld</v>
          </cell>
          <cell r="C130">
            <v>3</v>
          </cell>
          <cell r="D130">
            <v>4</v>
          </cell>
          <cell r="E130">
            <v>3</v>
          </cell>
          <cell r="F130">
            <v>4</v>
          </cell>
          <cell r="G130">
            <v>5</v>
          </cell>
          <cell r="H130">
            <v>4</v>
          </cell>
          <cell r="I130">
            <v>3</v>
          </cell>
          <cell r="J130">
            <v>4</v>
          </cell>
          <cell r="K130">
            <v>4</v>
          </cell>
          <cell r="L130">
            <v>34</v>
          </cell>
          <cell r="M130">
            <v>3</v>
          </cell>
          <cell r="N130">
            <v>4</v>
          </cell>
          <cell r="O130">
            <v>4</v>
          </cell>
          <cell r="P130">
            <v>3</v>
          </cell>
          <cell r="Q130">
            <v>4</v>
          </cell>
          <cell r="R130">
            <v>4</v>
          </cell>
          <cell r="S130">
            <v>4</v>
          </cell>
          <cell r="T130">
            <v>2</v>
          </cell>
          <cell r="U130">
            <v>5</v>
          </cell>
          <cell r="V130">
            <v>33</v>
          </cell>
          <cell r="W130">
            <v>67</v>
          </cell>
          <cell r="X130">
            <v>25</v>
          </cell>
          <cell r="Y130">
            <v>43</v>
          </cell>
        </row>
        <row r="131">
          <cell r="B131" t="str">
            <v>Josh Brohman</v>
          </cell>
          <cell r="X131">
            <v>18</v>
          </cell>
        </row>
        <row r="132">
          <cell r="A132" t="str">
            <v>14A</v>
          </cell>
          <cell r="B132" t="str">
            <v>Jeff Pauli</v>
          </cell>
          <cell r="C132">
            <v>3</v>
          </cell>
          <cell r="D132">
            <v>4</v>
          </cell>
          <cell r="E132">
            <v>3</v>
          </cell>
          <cell r="F132">
            <v>4</v>
          </cell>
          <cell r="G132">
            <v>4</v>
          </cell>
          <cell r="H132">
            <v>6</v>
          </cell>
          <cell r="I132">
            <v>3</v>
          </cell>
          <cell r="J132">
            <v>5</v>
          </cell>
          <cell r="K132">
            <v>3</v>
          </cell>
          <cell r="L132">
            <v>35</v>
          </cell>
          <cell r="M132">
            <v>3</v>
          </cell>
          <cell r="N132">
            <v>4</v>
          </cell>
          <cell r="O132">
            <v>3</v>
          </cell>
          <cell r="P132">
            <v>3</v>
          </cell>
          <cell r="Q132">
            <v>5</v>
          </cell>
          <cell r="R132">
            <v>6</v>
          </cell>
          <cell r="S132">
            <v>4</v>
          </cell>
          <cell r="T132">
            <v>3</v>
          </cell>
          <cell r="U132">
            <v>4</v>
          </cell>
          <cell r="V132">
            <v>35</v>
          </cell>
          <cell r="W132">
            <v>70</v>
          </cell>
          <cell r="X132">
            <v>13</v>
          </cell>
          <cell r="Y132">
            <v>29</v>
          </cell>
        </row>
        <row r="133">
          <cell r="B133" t="str">
            <v>Darryl O'Connell</v>
          </cell>
          <cell r="X133">
            <v>16</v>
          </cell>
        </row>
        <row r="134">
          <cell r="A134" t="str">
            <v>14B</v>
          </cell>
          <cell r="B134" t="str">
            <v>Bob Ward</v>
          </cell>
          <cell r="C134">
            <v>3</v>
          </cell>
          <cell r="D134">
            <v>5</v>
          </cell>
          <cell r="E134">
            <v>2</v>
          </cell>
          <cell r="F134">
            <v>5</v>
          </cell>
          <cell r="G134">
            <v>5</v>
          </cell>
          <cell r="H134">
            <v>4</v>
          </cell>
          <cell r="I134">
            <v>4</v>
          </cell>
          <cell r="J134">
            <v>4</v>
          </cell>
          <cell r="K134">
            <v>3</v>
          </cell>
          <cell r="L134">
            <v>35</v>
          </cell>
          <cell r="M134">
            <v>2</v>
          </cell>
          <cell r="N134">
            <v>4</v>
          </cell>
          <cell r="O134">
            <v>3</v>
          </cell>
          <cell r="P134">
            <v>3</v>
          </cell>
          <cell r="Q134">
            <v>4</v>
          </cell>
          <cell r="R134">
            <v>4</v>
          </cell>
          <cell r="S134">
            <v>4</v>
          </cell>
          <cell r="T134">
            <v>3</v>
          </cell>
          <cell r="U134">
            <v>5</v>
          </cell>
          <cell r="V134">
            <v>32</v>
          </cell>
          <cell r="W134">
            <v>67</v>
          </cell>
          <cell r="X134">
            <v>13</v>
          </cell>
          <cell r="Y134">
            <v>32</v>
          </cell>
        </row>
        <row r="135">
          <cell r="B135" t="str">
            <v>Mark Phillips</v>
          </cell>
          <cell r="X135">
            <v>19</v>
          </cell>
        </row>
        <row r="136">
          <cell r="A136" t="str">
            <v>14C</v>
          </cell>
          <cell r="B136" t="str">
            <v>Ron Scott</v>
          </cell>
          <cell r="C136">
            <v>4</v>
          </cell>
          <cell r="D136">
            <v>4</v>
          </cell>
          <cell r="E136">
            <v>3</v>
          </cell>
          <cell r="F136">
            <v>5</v>
          </cell>
          <cell r="G136">
            <v>4</v>
          </cell>
          <cell r="H136">
            <v>4</v>
          </cell>
          <cell r="I136">
            <v>4</v>
          </cell>
          <cell r="J136">
            <v>4</v>
          </cell>
          <cell r="K136">
            <v>3</v>
          </cell>
          <cell r="L136">
            <v>35</v>
          </cell>
          <cell r="M136">
            <v>3</v>
          </cell>
          <cell r="N136">
            <v>4</v>
          </cell>
          <cell r="O136">
            <v>4</v>
          </cell>
          <cell r="P136">
            <v>3</v>
          </cell>
          <cell r="Q136">
            <v>4</v>
          </cell>
          <cell r="R136">
            <v>5</v>
          </cell>
          <cell r="S136">
            <v>4</v>
          </cell>
          <cell r="T136">
            <v>3</v>
          </cell>
          <cell r="U136">
            <v>4</v>
          </cell>
          <cell r="V136">
            <v>34</v>
          </cell>
          <cell r="W136">
            <v>69</v>
          </cell>
          <cell r="X136">
            <v>15</v>
          </cell>
          <cell r="Y136">
            <v>35</v>
          </cell>
        </row>
        <row r="137">
          <cell r="B137" t="str">
            <v>Jerry Scott</v>
          </cell>
          <cell r="X137">
            <v>20</v>
          </cell>
        </row>
        <row r="138">
          <cell r="A138" t="str">
            <v>14D</v>
          </cell>
          <cell r="B138" t="str">
            <v>Bill Morgan</v>
          </cell>
          <cell r="C138">
            <v>4</v>
          </cell>
          <cell r="D138">
            <v>3</v>
          </cell>
          <cell r="E138">
            <v>3</v>
          </cell>
          <cell r="F138">
            <v>3</v>
          </cell>
          <cell r="G138">
            <v>4</v>
          </cell>
          <cell r="H138">
            <v>4</v>
          </cell>
          <cell r="I138">
            <v>2</v>
          </cell>
          <cell r="J138">
            <v>4</v>
          </cell>
          <cell r="K138">
            <v>4</v>
          </cell>
          <cell r="L138">
            <v>31</v>
          </cell>
          <cell r="M138">
            <v>2</v>
          </cell>
          <cell r="N138">
            <v>4</v>
          </cell>
          <cell r="O138">
            <v>4</v>
          </cell>
          <cell r="P138">
            <v>4</v>
          </cell>
          <cell r="Q138">
            <v>5</v>
          </cell>
          <cell r="R138">
            <v>5</v>
          </cell>
          <cell r="S138">
            <v>4</v>
          </cell>
          <cell r="T138">
            <v>3</v>
          </cell>
          <cell r="U138">
            <v>5</v>
          </cell>
          <cell r="V138">
            <v>36</v>
          </cell>
          <cell r="W138">
            <v>67</v>
          </cell>
          <cell r="X138">
            <v>9</v>
          </cell>
          <cell r="Y138">
            <v>18</v>
          </cell>
        </row>
        <row r="139">
          <cell r="B139" t="str">
            <v>Gord Davey</v>
          </cell>
          <cell r="X139">
            <v>9</v>
          </cell>
        </row>
        <row r="140">
          <cell r="A140" t="str">
            <v>15A</v>
          </cell>
          <cell r="B140" t="str">
            <v>Shawne McLeod</v>
          </cell>
          <cell r="C140">
            <v>4</v>
          </cell>
          <cell r="D140">
            <v>4</v>
          </cell>
          <cell r="E140">
            <v>3</v>
          </cell>
          <cell r="F140">
            <v>5</v>
          </cell>
          <cell r="G140">
            <v>4</v>
          </cell>
          <cell r="H140">
            <v>4</v>
          </cell>
          <cell r="I140">
            <v>2</v>
          </cell>
          <cell r="J140">
            <v>5</v>
          </cell>
          <cell r="K140">
            <v>3</v>
          </cell>
          <cell r="L140">
            <v>34</v>
          </cell>
          <cell r="M140">
            <v>2</v>
          </cell>
          <cell r="N140">
            <v>4</v>
          </cell>
          <cell r="O140">
            <v>3</v>
          </cell>
          <cell r="P140">
            <v>2</v>
          </cell>
          <cell r="Q140">
            <v>4</v>
          </cell>
          <cell r="R140">
            <v>4</v>
          </cell>
          <cell r="S140">
            <v>5</v>
          </cell>
          <cell r="T140">
            <v>2</v>
          </cell>
          <cell r="U140">
            <v>4</v>
          </cell>
          <cell r="V140">
            <v>30</v>
          </cell>
          <cell r="W140">
            <v>64</v>
          </cell>
          <cell r="X140">
            <v>10</v>
          </cell>
          <cell r="Y140">
            <v>22</v>
          </cell>
        </row>
        <row r="141">
          <cell r="B141" t="str">
            <v>Scott Chessell</v>
          </cell>
          <cell r="X141">
            <v>12</v>
          </cell>
        </row>
        <row r="142">
          <cell r="A142" t="str">
            <v>15B</v>
          </cell>
          <cell r="B142" t="str">
            <v>Murray Elliott</v>
          </cell>
          <cell r="C142">
            <v>4</v>
          </cell>
          <cell r="D142">
            <v>4</v>
          </cell>
          <cell r="E142">
            <v>2</v>
          </cell>
          <cell r="F142">
            <v>4</v>
          </cell>
          <cell r="G142">
            <v>5</v>
          </cell>
          <cell r="H142">
            <v>4</v>
          </cell>
          <cell r="I142">
            <v>4</v>
          </cell>
          <cell r="J142">
            <v>4</v>
          </cell>
          <cell r="K142">
            <v>4</v>
          </cell>
          <cell r="L142">
            <v>35</v>
          </cell>
          <cell r="M142">
            <v>2</v>
          </cell>
          <cell r="N142">
            <v>4</v>
          </cell>
          <cell r="O142">
            <v>4</v>
          </cell>
          <cell r="P142">
            <v>2</v>
          </cell>
          <cell r="Q142">
            <v>5</v>
          </cell>
          <cell r="R142">
            <v>5</v>
          </cell>
          <cell r="S142">
            <v>4</v>
          </cell>
          <cell r="T142">
            <v>3</v>
          </cell>
          <cell r="U142">
            <v>4</v>
          </cell>
          <cell r="V142">
            <v>33</v>
          </cell>
          <cell r="W142">
            <v>68</v>
          </cell>
          <cell r="X142">
            <v>9</v>
          </cell>
          <cell r="Y142">
            <v>29</v>
          </cell>
        </row>
        <row r="143">
          <cell r="B143" t="str">
            <v>Mark Uniac</v>
          </cell>
          <cell r="X143">
            <v>20</v>
          </cell>
        </row>
        <row r="144">
          <cell r="A144" t="str">
            <v>15C</v>
          </cell>
          <cell r="B144" t="str">
            <v>Mike Murphy</v>
          </cell>
          <cell r="C144">
            <v>3</v>
          </cell>
          <cell r="D144">
            <v>4</v>
          </cell>
          <cell r="E144">
            <v>2</v>
          </cell>
          <cell r="F144">
            <v>5</v>
          </cell>
          <cell r="G144">
            <v>5</v>
          </cell>
          <cell r="H144">
            <v>3</v>
          </cell>
          <cell r="I144">
            <v>3</v>
          </cell>
          <cell r="J144">
            <v>4</v>
          </cell>
          <cell r="K144">
            <v>3</v>
          </cell>
          <cell r="L144">
            <v>32</v>
          </cell>
          <cell r="M144">
            <v>3</v>
          </cell>
          <cell r="N144">
            <v>4</v>
          </cell>
          <cell r="O144">
            <v>3</v>
          </cell>
          <cell r="P144">
            <v>3</v>
          </cell>
          <cell r="Q144">
            <v>4</v>
          </cell>
          <cell r="R144">
            <v>4</v>
          </cell>
          <cell r="S144">
            <v>4</v>
          </cell>
          <cell r="T144">
            <v>3</v>
          </cell>
          <cell r="U144">
            <v>6</v>
          </cell>
          <cell r="V144">
            <v>34</v>
          </cell>
          <cell r="W144">
            <v>66</v>
          </cell>
          <cell r="X144">
            <v>8</v>
          </cell>
          <cell r="Y144">
            <v>20</v>
          </cell>
        </row>
        <row r="145">
          <cell r="B145" t="str">
            <v>Pete Chessell</v>
          </cell>
          <cell r="X145">
            <v>12</v>
          </cell>
        </row>
        <row r="146">
          <cell r="A146" t="str">
            <v>15D</v>
          </cell>
          <cell r="B146" t="str">
            <v>Denny Horan</v>
          </cell>
          <cell r="C146">
            <v>3</v>
          </cell>
          <cell r="D146">
            <v>4</v>
          </cell>
          <cell r="E146">
            <v>2</v>
          </cell>
          <cell r="F146">
            <v>4</v>
          </cell>
          <cell r="G146">
            <v>5</v>
          </cell>
          <cell r="H146">
            <v>4</v>
          </cell>
          <cell r="I146">
            <v>3</v>
          </cell>
          <cell r="J146">
            <v>5</v>
          </cell>
          <cell r="K146">
            <v>6</v>
          </cell>
          <cell r="L146">
            <v>36</v>
          </cell>
          <cell r="M146">
            <v>3</v>
          </cell>
          <cell r="N146">
            <v>4</v>
          </cell>
          <cell r="O146">
            <v>5</v>
          </cell>
          <cell r="P146">
            <v>4</v>
          </cell>
          <cell r="Q146">
            <v>4</v>
          </cell>
          <cell r="R146">
            <v>6</v>
          </cell>
          <cell r="S146">
            <v>3</v>
          </cell>
          <cell r="T146">
            <v>3</v>
          </cell>
          <cell r="U146">
            <v>4</v>
          </cell>
          <cell r="V146">
            <v>36</v>
          </cell>
          <cell r="W146">
            <v>72</v>
          </cell>
          <cell r="X146">
            <v>18</v>
          </cell>
          <cell r="Y146">
            <v>48</v>
          </cell>
        </row>
        <row r="147">
          <cell r="B147" t="str">
            <v>Tom Uniac</v>
          </cell>
          <cell r="X147">
            <v>30</v>
          </cell>
        </row>
        <row r="148">
          <cell r="A148" t="str">
            <v>15E</v>
          </cell>
          <cell r="B148" t="str">
            <v>Ken Gosleigh</v>
          </cell>
          <cell r="C148">
            <v>3</v>
          </cell>
          <cell r="D148">
            <v>4</v>
          </cell>
          <cell r="E148">
            <v>3</v>
          </cell>
          <cell r="F148">
            <v>4</v>
          </cell>
          <cell r="G148">
            <v>4</v>
          </cell>
          <cell r="H148">
            <v>3</v>
          </cell>
          <cell r="I148">
            <v>2</v>
          </cell>
          <cell r="J148">
            <v>4</v>
          </cell>
          <cell r="K148">
            <v>3</v>
          </cell>
          <cell r="L148">
            <v>30</v>
          </cell>
          <cell r="M148">
            <v>2</v>
          </cell>
          <cell r="N148">
            <v>3</v>
          </cell>
          <cell r="O148">
            <v>3</v>
          </cell>
          <cell r="P148">
            <v>3</v>
          </cell>
          <cell r="Q148">
            <v>4</v>
          </cell>
          <cell r="R148">
            <v>4</v>
          </cell>
          <cell r="S148">
            <v>3</v>
          </cell>
          <cell r="T148">
            <v>3</v>
          </cell>
          <cell r="U148">
            <v>4</v>
          </cell>
          <cell r="V148">
            <v>29</v>
          </cell>
          <cell r="W148">
            <v>59</v>
          </cell>
          <cell r="X148">
            <v>2</v>
          </cell>
          <cell r="Y148">
            <v>5</v>
          </cell>
        </row>
        <row r="149">
          <cell r="B149" t="str">
            <v>Micah Loder</v>
          </cell>
          <cell r="X149">
            <v>3</v>
          </cell>
        </row>
        <row r="150">
          <cell r="A150" t="str">
            <v>15F</v>
          </cell>
          <cell r="B150" t="str">
            <v>Jeff Otten</v>
          </cell>
          <cell r="C150">
            <v>3</v>
          </cell>
          <cell r="D150">
            <v>4</v>
          </cell>
          <cell r="E150">
            <v>2</v>
          </cell>
          <cell r="F150">
            <v>4</v>
          </cell>
          <cell r="G150">
            <v>4</v>
          </cell>
          <cell r="H150">
            <v>4</v>
          </cell>
          <cell r="I150">
            <v>2</v>
          </cell>
          <cell r="J150">
            <v>4</v>
          </cell>
          <cell r="K150">
            <v>3</v>
          </cell>
          <cell r="L150">
            <v>30</v>
          </cell>
          <cell r="M150">
            <v>2</v>
          </cell>
          <cell r="N150">
            <v>3</v>
          </cell>
          <cell r="O150">
            <v>4</v>
          </cell>
          <cell r="P150">
            <v>3</v>
          </cell>
          <cell r="Q150">
            <v>4</v>
          </cell>
          <cell r="R150">
            <v>4</v>
          </cell>
          <cell r="S150">
            <v>3</v>
          </cell>
          <cell r="T150">
            <v>2</v>
          </cell>
          <cell r="U150">
            <v>4</v>
          </cell>
          <cell r="V150">
            <v>29</v>
          </cell>
          <cell r="W150">
            <v>59</v>
          </cell>
          <cell r="X150">
            <v>10</v>
          </cell>
          <cell r="Y150">
            <v>14</v>
          </cell>
        </row>
        <row r="151">
          <cell r="B151" t="str">
            <v>Nick Lubbers</v>
          </cell>
          <cell r="X151">
            <v>4</v>
          </cell>
        </row>
        <row r="152">
          <cell r="A152" t="str">
            <v>15G</v>
          </cell>
          <cell r="B152" t="str">
            <v>Andrew Miller</v>
          </cell>
          <cell r="C152">
            <v>4</v>
          </cell>
          <cell r="D152">
            <v>3</v>
          </cell>
          <cell r="E152">
            <v>2</v>
          </cell>
          <cell r="F152">
            <v>5</v>
          </cell>
          <cell r="G152">
            <v>5</v>
          </cell>
          <cell r="H152">
            <v>4</v>
          </cell>
          <cell r="I152">
            <v>3</v>
          </cell>
          <cell r="J152">
            <v>4</v>
          </cell>
          <cell r="K152">
            <v>4</v>
          </cell>
          <cell r="L152">
            <v>34</v>
          </cell>
          <cell r="M152">
            <v>3</v>
          </cell>
          <cell r="N152">
            <v>4</v>
          </cell>
          <cell r="O152">
            <v>3</v>
          </cell>
          <cell r="P152">
            <v>2</v>
          </cell>
          <cell r="Q152">
            <v>4</v>
          </cell>
          <cell r="R152">
            <v>6</v>
          </cell>
          <cell r="S152">
            <v>4</v>
          </cell>
          <cell r="T152">
            <v>4</v>
          </cell>
          <cell r="U152">
            <v>4</v>
          </cell>
          <cell r="V152">
            <v>34</v>
          </cell>
          <cell r="W152">
            <v>68</v>
          </cell>
          <cell r="X152">
            <v>10</v>
          </cell>
          <cell r="Y152">
            <v>22</v>
          </cell>
        </row>
        <row r="153">
          <cell r="B153" t="str">
            <v>Tim Good</v>
          </cell>
          <cell r="X153">
            <v>12</v>
          </cell>
        </row>
        <row r="154">
          <cell r="A154" t="str">
            <v>15H</v>
          </cell>
          <cell r="B154" t="str">
            <v>Gannon Harron</v>
          </cell>
          <cell r="C154">
            <v>4</v>
          </cell>
          <cell r="D154">
            <v>3</v>
          </cell>
          <cell r="E154">
            <v>2</v>
          </cell>
          <cell r="F154">
            <v>4</v>
          </cell>
          <cell r="G154">
            <v>4</v>
          </cell>
          <cell r="H154">
            <v>4</v>
          </cell>
          <cell r="I154">
            <v>2</v>
          </cell>
          <cell r="J154">
            <v>4</v>
          </cell>
          <cell r="K154">
            <v>2</v>
          </cell>
          <cell r="L154">
            <v>29</v>
          </cell>
          <cell r="M154">
            <v>2</v>
          </cell>
          <cell r="N154">
            <v>3</v>
          </cell>
          <cell r="O154">
            <v>4</v>
          </cell>
          <cell r="P154">
            <v>3</v>
          </cell>
          <cell r="Q154">
            <v>5</v>
          </cell>
          <cell r="R154">
            <v>4</v>
          </cell>
          <cell r="S154">
            <v>3</v>
          </cell>
          <cell r="T154">
            <v>3</v>
          </cell>
          <cell r="U154">
            <v>4</v>
          </cell>
          <cell r="V154">
            <v>31</v>
          </cell>
          <cell r="W154">
            <v>60</v>
          </cell>
          <cell r="X154">
            <v>7</v>
          </cell>
          <cell r="Y154">
            <v>16</v>
          </cell>
        </row>
        <row r="155">
          <cell r="B155" t="str">
            <v>Mike Weber</v>
          </cell>
          <cell r="X155">
            <v>9</v>
          </cell>
        </row>
        <row r="156">
          <cell r="A156" t="str">
            <v>16A</v>
          </cell>
          <cell r="B156" t="str">
            <v>Scott Kemp</v>
          </cell>
          <cell r="C156">
            <v>4</v>
          </cell>
          <cell r="D156">
            <v>3</v>
          </cell>
          <cell r="E156">
            <v>2</v>
          </cell>
          <cell r="F156">
            <v>4</v>
          </cell>
          <cell r="G156">
            <v>4</v>
          </cell>
          <cell r="H156">
            <v>4</v>
          </cell>
          <cell r="I156">
            <v>2</v>
          </cell>
          <cell r="J156">
            <v>4</v>
          </cell>
          <cell r="K156">
            <v>3</v>
          </cell>
          <cell r="L156">
            <v>30</v>
          </cell>
          <cell r="M156">
            <v>3</v>
          </cell>
          <cell r="N156">
            <v>4</v>
          </cell>
          <cell r="O156">
            <v>4</v>
          </cell>
          <cell r="P156">
            <v>3</v>
          </cell>
          <cell r="Q156">
            <v>4</v>
          </cell>
          <cell r="R156">
            <v>5</v>
          </cell>
          <cell r="S156">
            <v>5</v>
          </cell>
          <cell r="T156">
            <v>3</v>
          </cell>
          <cell r="U156">
            <v>5</v>
          </cell>
          <cell r="V156">
            <v>36</v>
          </cell>
          <cell r="W156">
            <v>66</v>
          </cell>
          <cell r="X156">
            <v>9</v>
          </cell>
          <cell r="Y156">
            <v>25</v>
          </cell>
        </row>
        <row r="157">
          <cell r="B157" t="str">
            <v>Brent Kittmer</v>
          </cell>
          <cell r="X157">
            <v>16</v>
          </cell>
        </row>
        <row r="158">
          <cell r="A158" t="str">
            <v>16B</v>
          </cell>
          <cell r="B158" t="str">
            <v>Scott Rinn</v>
          </cell>
          <cell r="C158">
            <v>3</v>
          </cell>
          <cell r="D158">
            <v>5</v>
          </cell>
          <cell r="E158">
            <v>3</v>
          </cell>
          <cell r="F158">
            <v>5</v>
          </cell>
          <cell r="G158">
            <v>4</v>
          </cell>
          <cell r="H158">
            <v>4</v>
          </cell>
          <cell r="I158">
            <v>2</v>
          </cell>
          <cell r="J158">
            <v>4</v>
          </cell>
          <cell r="K158">
            <v>3</v>
          </cell>
          <cell r="L158">
            <v>33</v>
          </cell>
          <cell r="M158">
            <v>2</v>
          </cell>
          <cell r="N158">
            <v>3</v>
          </cell>
          <cell r="O158">
            <v>4</v>
          </cell>
          <cell r="P158">
            <v>2</v>
          </cell>
          <cell r="Q158">
            <v>5</v>
          </cell>
          <cell r="R158">
            <v>4</v>
          </cell>
          <cell r="S158">
            <v>3</v>
          </cell>
          <cell r="T158">
            <v>3</v>
          </cell>
          <cell r="U158">
            <v>4</v>
          </cell>
          <cell r="V158">
            <v>30</v>
          </cell>
          <cell r="W158">
            <v>63</v>
          </cell>
          <cell r="X158">
            <v>16</v>
          </cell>
          <cell r="Y158">
            <v>25</v>
          </cell>
        </row>
        <row r="159">
          <cell r="B159" t="str">
            <v>Andy Cunningham</v>
          </cell>
          <cell r="X159">
            <v>9</v>
          </cell>
        </row>
        <row r="160">
          <cell r="A160" t="str">
            <v>16C</v>
          </cell>
          <cell r="B160" t="str">
            <v>Dave Shepley</v>
          </cell>
          <cell r="C160">
            <v>3</v>
          </cell>
          <cell r="D160">
            <v>5</v>
          </cell>
          <cell r="E160">
            <v>3</v>
          </cell>
          <cell r="F160">
            <v>4</v>
          </cell>
          <cell r="G160">
            <v>5</v>
          </cell>
          <cell r="H160">
            <v>4</v>
          </cell>
          <cell r="I160">
            <v>3</v>
          </cell>
          <cell r="J160">
            <v>5</v>
          </cell>
          <cell r="K160">
            <v>3</v>
          </cell>
          <cell r="L160">
            <v>35</v>
          </cell>
          <cell r="M160">
            <v>2</v>
          </cell>
          <cell r="N160">
            <v>4</v>
          </cell>
          <cell r="O160">
            <v>4</v>
          </cell>
          <cell r="P160">
            <v>3</v>
          </cell>
          <cell r="Q160">
            <v>5</v>
          </cell>
          <cell r="R160">
            <v>3</v>
          </cell>
          <cell r="S160">
            <v>3</v>
          </cell>
          <cell r="T160">
            <v>2</v>
          </cell>
          <cell r="U160">
            <v>5</v>
          </cell>
          <cell r="V160">
            <v>31</v>
          </cell>
          <cell r="W160">
            <v>66</v>
          </cell>
          <cell r="X160">
            <v>4</v>
          </cell>
          <cell r="Y160">
            <v>18</v>
          </cell>
        </row>
        <row r="161">
          <cell r="B161" t="str">
            <v>Don Corby</v>
          </cell>
          <cell r="X161">
            <v>14</v>
          </cell>
        </row>
        <row r="162">
          <cell r="A162" t="str">
            <v>16D</v>
          </cell>
          <cell r="B162" t="str">
            <v>Jason Wright</v>
          </cell>
          <cell r="C162">
            <v>4</v>
          </cell>
          <cell r="D162">
            <v>4</v>
          </cell>
          <cell r="E162">
            <v>3</v>
          </cell>
          <cell r="F162">
            <v>3</v>
          </cell>
          <cell r="G162">
            <v>4</v>
          </cell>
          <cell r="H162">
            <v>4</v>
          </cell>
          <cell r="I162">
            <v>2</v>
          </cell>
          <cell r="J162">
            <v>5</v>
          </cell>
          <cell r="K162">
            <v>3</v>
          </cell>
          <cell r="L162">
            <v>32</v>
          </cell>
          <cell r="M162">
            <v>2</v>
          </cell>
          <cell r="N162">
            <v>4</v>
          </cell>
          <cell r="O162">
            <v>3</v>
          </cell>
          <cell r="P162">
            <v>3</v>
          </cell>
          <cell r="Q162">
            <v>4</v>
          </cell>
          <cell r="R162">
            <v>4</v>
          </cell>
          <cell r="S162">
            <v>3</v>
          </cell>
          <cell r="T162">
            <v>3</v>
          </cell>
          <cell r="U162">
            <v>4</v>
          </cell>
          <cell r="V162">
            <v>30</v>
          </cell>
          <cell r="W162">
            <v>62</v>
          </cell>
          <cell r="X162">
            <v>25</v>
          </cell>
          <cell r="Y162">
            <v>32</v>
          </cell>
        </row>
        <row r="163">
          <cell r="B163" t="str">
            <v>Glenn Bertrand</v>
          </cell>
          <cell r="X163">
            <v>7</v>
          </cell>
        </row>
        <row r="164">
          <cell r="A164" t="str">
            <v>17A</v>
          </cell>
          <cell r="B164" t="str">
            <v>Chris Wise</v>
          </cell>
          <cell r="C164">
            <v>4</v>
          </cell>
          <cell r="D164">
            <v>5</v>
          </cell>
          <cell r="E164">
            <v>3</v>
          </cell>
          <cell r="F164">
            <v>4</v>
          </cell>
          <cell r="G164">
            <v>5</v>
          </cell>
          <cell r="H164">
            <v>3</v>
          </cell>
          <cell r="I164">
            <v>3</v>
          </cell>
          <cell r="J164">
            <v>5</v>
          </cell>
          <cell r="K164">
            <v>4</v>
          </cell>
          <cell r="L164">
            <v>36</v>
          </cell>
          <cell r="M164">
            <v>3</v>
          </cell>
          <cell r="N164">
            <v>4</v>
          </cell>
          <cell r="O164">
            <v>4</v>
          </cell>
          <cell r="P164">
            <v>3</v>
          </cell>
          <cell r="Q164">
            <v>5</v>
          </cell>
          <cell r="R164">
            <v>4</v>
          </cell>
          <cell r="S164">
            <v>3</v>
          </cell>
          <cell r="T164">
            <v>4</v>
          </cell>
          <cell r="U164">
            <v>4</v>
          </cell>
          <cell r="V164">
            <v>34</v>
          </cell>
          <cell r="W164">
            <v>70</v>
          </cell>
          <cell r="X164">
            <v>14</v>
          </cell>
          <cell r="Y164">
            <v>34</v>
          </cell>
        </row>
        <row r="165">
          <cell r="B165" t="str">
            <v>Sam Dolmage</v>
          </cell>
          <cell r="X165">
            <v>20</v>
          </cell>
        </row>
        <row r="166">
          <cell r="A166" t="str">
            <v>17B</v>
          </cell>
          <cell r="B166" t="str">
            <v>Jake Walkom</v>
          </cell>
          <cell r="C166">
            <v>4</v>
          </cell>
          <cell r="D166">
            <v>5</v>
          </cell>
          <cell r="E166">
            <v>2</v>
          </cell>
          <cell r="F166">
            <v>4</v>
          </cell>
          <cell r="G166">
            <v>6</v>
          </cell>
          <cell r="H166">
            <v>5</v>
          </cell>
          <cell r="I166">
            <v>2</v>
          </cell>
          <cell r="J166">
            <v>4</v>
          </cell>
          <cell r="K166">
            <v>4</v>
          </cell>
          <cell r="L166">
            <v>36</v>
          </cell>
          <cell r="M166">
            <v>2</v>
          </cell>
          <cell r="N166">
            <v>4</v>
          </cell>
          <cell r="O166">
            <v>3</v>
          </cell>
          <cell r="P166">
            <v>4</v>
          </cell>
          <cell r="Q166">
            <v>5</v>
          </cell>
          <cell r="R166">
            <v>4</v>
          </cell>
          <cell r="S166">
            <v>4</v>
          </cell>
          <cell r="T166">
            <v>3</v>
          </cell>
          <cell r="U166">
            <v>4</v>
          </cell>
          <cell r="V166">
            <v>33</v>
          </cell>
          <cell r="W166">
            <v>69</v>
          </cell>
          <cell r="X166">
            <v>14</v>
          </cell>
          <cell r="Y166">
            <v>28</v>
          </cell>
        </row>
        <row r="167">
          <cell r="B167" t="str">
            <v>Jamie Mohr</v>
          </cell>
          <cell r="X167">
            <v>14</v>
          </cell>
        </row>
        <row r="168">
          <cell r="A168" t="str">
            <v>17C</v>
          </cell>
          <cell r="B168" t="str">
            <v>Phil O'Donnell</v>
          </cell>
          <cell r="C168">
            <v>5</v>
          </cell>
          <cell r="D168">
            <v>5</v>
          </cell>
          <cell r="E168">
            <v>4</v>
          </cell>
          <cell r="F168">
            <v>5</v>
          </cell>
          <cell r="G168">
            <v>5</v>
          </cell>
          <cell r="H168">
            <v>5</v>
          </cell>
          <cell r="I168">
            <v>3</v>
          </cell>
          <cell r="J168">
            <v>5</v>
          </cell>
          <cell r="K168">
            <v>2</v>
          </cell>
          <cell r="L168">
            <v>39</v>
          </cell>
          <cell r="M168">
            <v>3</v>
          </cell>
          <cell r="N168">
            <v>4</v>
          </cell>
          <cell r="O168">
            <v>4</v>
          </cell>
          <cell r="P168">
            <v>6</v>
          </cell>
          <cell r="Q168">
            <v>5</v>
          </cell>
          <cell r="R168">
            <v>5</v>
          </cell>
          <cell r="S168">
            <v>4</v>
          </cell>
          <cell r="T168">
            <v>4</v>
          </cell>
          <cell r="U168">
            <v>8</v>
          </cell>
          <cell r="V168">
            <v>43</v>
          </cell>
          <cell r="W168">
            <v>82</v>
          </cell>
          <cell r="X168">
            <v>25</v>
          </cell>
          <cell r="Y168">
            <v>50</v>
          </cell>
        </row>
        <row r="169">
          <cell r="B169" t="str">
            <v>Matt Neubrand</v>
          </cell>
          <cell r="X169">
            <v>25</v>
          </cell>
        </row>
        <row r="170">
          <cell r="A170" t="str">
            <v>17D</v>
          </cell>
          <cell r="B170" t="str">
            <v>Scott H.</v>
          </cell>
          <cell r="C170">
            <v>4</v>
          </cell>
          <cell r="D170">
            <v>5</v>
          </cell>
          <cell r="E170">
            <v>4</v>
          </cell>
          <cell r="F170">
            <v>4</v>
          </cell>
          <cell r="G170">
            <v>5</v>
          </cell>
          <cell r="H170">
            <v>4</v>
          </cell>
          <cell r="I170">
            <v>3</v>
          </cell>
          <cell r="J170">
            <v>5</v>
          </cell>
          <cell r="K170">
            <v>3</v>
          </cell>
          <cell r="L170">
            <v>37</v>
          </cell>
          <cell r="M170">
            <v>2</v>
          </cell>
          <cell r="N170">
            <v>4</v>
          </cell>
          <cell r="O170">
            <v>4</v>
          </cell>
          <cell r="P170">
            <v>2</v>
          </cell>
          <cell r="Q170">
            <v>5</v>
          </cell>
          <cell r="R170">
            <v>5</v>
          </cell>
          <cell r="S170">
            <v>3</v>
          </cell>
          <cell r="T170">
            <v>2</v>
          </cell>
          <cell r="U170">
            <v>5</v>
          </cell>
          <cell r="V170">
            <v>32</v>
          </cell>
          <cell r="W170">
            <v>69</v>
          </cell>
          <cell r="X170">
            <v>30</v>
          </cell>
          <cell r="Y170">
            <v>40</v>
          </cell>
        </row>
        <row r="171">
          <cell r="B171" t="str">
            <v>Mike Rock</v>
          </cell>
          <cell r="X171">
            <v>10</v>
          </cell>
        </row>
        <row r="172">
          <cell r="A172" t="str">
            <v>18A</v>
          </cell>
          <cell r="B172" t="str">
            <v>Ken Rose</v>
          </cell>
          <cell r="C172">
            <v>5</v>
          </cell>
          <cell r="D172">
            <v>6</v>
          </cell>
          <cell r="E172">
            <v>5</v>
          </cell>
          <cell r="F172">
            <v>5</v>
          </cell>
          <cell r="G172">
            <v>6</v>
          </cell>
          <cell r="H172">
            <v>5</v>
          </cell>
          <cell r="I172">
            <v>4</v>
          </cell>
          <cell r="J172">
            <v>7</v>
          </cell>
          <cell r="K172">
            <v>6</v>
          </cell>
          <cell r="L172">
            <v>49</v>
          </cell>
          <cell r="M172">
            <v>5</v>
          </cell>
          <cell r="N172">
            <v>5</v>
          </cell>
          <cell r="O172">
            <v>4</v>
          </cell>
          <cell r="P172">
            <v>4</v>
          </cell>
          <cell r="Q172">
            <v>6</v>
          </cell>
          <cell r="R172">
            <v>4</v>
          </cell>
          <cell r="S172">
            <v>5</v>
          </cell>
          <cell r="T172">
            <v>3</v>
          </cell>
          <cell r="U172">
            <v>7</v>
          </cell>
          <cell r="V172">
            <v>43</v>
          </cell>
          <cell r="W172">
            <v>92</v>
          </cell>
          <cell r="X172">
            <v>30</v>
          </cell>
          <cell r="Y172">
            <v>60</v>
          </cell>
        </row>
        <row r="173">
          <cell r="B173" t="str">
            <v>Mark Rose</v>
          </cell>
          <cell r="X173">
            <v>30</v>
          </cell>
        </row>
        <row r="174">
          <cell r="A174" t="str">
            <v>18B</v>
          </cell>
          <cell r="B174" t="str">
            <v>Al Rose</v>
          </cell>
          <cell r="C174">
            <v>4</v>
          </cell>
          <cell r="D174">
            <v>6</v>
          </cell>
          <cell r="E174">
            <v>3</v>
          </cell>
          <cell r="F174">
            <v>5</v>
          </cell>
          <cell r="G174">
            <v>5</v>
          </cell>
          <cell r="H174">
            <v>4</v>
          </cell>
          <cell r="I174">
            <v>3</v>
          </cell>
          <cell r="J174">
            <v>6</v>
          </cell>
          <cell r="K174">
            <v>4</v>
          </cell>
          <cell r="L174">
            <v>40</v>
          </cell>
          <cell r="M174">
            <v>3</v>
          </cell>
          <cell r="N174">
            <v>4</v>
          </cell>
          <cell r="O174">
            <v>5</v>
          </cell>
          <cell r="P174">
            <v>3</v>
          </cell>
          <cell r="Q174">
            <v>5</v>
          </cell>
          <cell r="R174">
            <v>5</v>
          </cell>
          <cell r="S174">
            <v>4</v>
          </cell>
          <cell r="T174">
            <v>2</v>
          </cell>
          <cell r="U174">
            <v>7</v>
          </cell>
          <cell r="V174">
            <v>38</v>
          </cell>
          <cell r="W174">
            <v>78</v>
          </cell>
          <cell r="X174">
            <v>30</v>
          </cell>
          <cell r="Y174">
            <v>60</v>
          </cell>
        </row>
        <row r="175">
          <cell r="B175" t="str">
            <v>Terry Allen</v>
          </cell>
          <cell r="X175">
            <v>30</v>
          </cell>
        </row>
        <row r="176">
          <cell r="A176" t="str">
            <v>18C</v>
          </cell>
          <cell r="B176" t="str">
            <v>Matt Rose</v>
          </cell>
          <cell r="C176">
            <v>4</v>
          </cell>
          <cell r="D176">
            <v>5</v>
          </cell>
          <cell r="E176">
            <v>3</v>
          </cell>
          <cell r="F176">
            <v>3</v>
          </cell>
          <cell r="G176">
            <v>4</v>
          </cell>
          <cell r="H176">
            <v>5</v>
          </cell>
          <cell r="I176">
            <v>4</v>
          </cell>
          <cell r="J176">
            <v>5</v>
          </cell>
          <cell r="K176">
            <v>3</v>
          </cell>
          <cell r="L176">
            <v>36</v>
          </cell>
          <cell r="M176">
            <v>3</v>
          </cell>
          <cell r="N176">
            <v>4</v>
          </cell>
          <cell r="O176">
            <v>5</v>
          </cell>
          <cell r="P176">
            <v>3</v>
          </cell>
          <cell r="Q176">
            <v>5</v>
          </cell>
          <cell r="R176">
            <v>5</v>
          </cell>
          <cell r="S176">
            <v>4</v>
          </cell>
          <cell r="T176">
            <v>3</v>
          </cell>
          <cell r="U176">
            <v>4</v>
          </cell>
          <cell r="V176">
            <v>36</v>
          </cell>
          <cell r="W176">
            <v>72</v>
          </cell>
          <cell r="X176">
            <v>30</v>
          </cell>
          <cell r="Y176">
            <v>60</v>
          </cell>
        </row>
        <row r="177">
          <cell r="B177" t="str">
            <v>Taylor Feltz</v>
          </cell>
          <cell r="X177">
            <v>30</v>
          </cell>
        </row>
        <row r="178">
          <cell r="A178" t="str">
            <v>18D</v>
          </cell>
          <cell r="B178" t="str">
            <v>Brock Gleadall</v>
          </cell>
          <cell r="C178">
            <v>3</v>
          </cell>
          <cell r="D178">
            <v>4</v>
          </cell>
          <cell r="E178">
            <v>3</v>
          </cell>
          <cell r="F178">
            <v>3</v>
          </cell>
          <cell r="G178">
            <v>4</v>
          </cell>
          <cell r="H178">
            <v>3</v>
          </cell>
          <cell r="I178">
            <v>2</v>
          </cell>
          <cell r="J178">
            <v>4</v>
          </cell>
          <cell r="K178">
            <v>2</v>
          </cell>
          <cell r="L178">
            <v>28</v>
          </cell>
          <cell r="M178">
            <v>2</v>
          </cell>
          <cell r="N178">
            <v>4</v>
          </cell>
          <cell r="O178">
            <v>3</v>
          </cell>
          <cell r="P178">
            <v>3</v>
          </cell>
          <cell r="Q178">
            <v>4</v>
          </cell>
          <cell r="R178">
            <v>3</v>
          </cell>
          <cell r="S178">
            <v>5</v>
          </cell>
          <cell r="T178">
            <v>3</v>
          </cell>
          <cell r="U178">
            <v>4</v>
          </cell>
          <cell r="V178">
            <v>31</v>
          </cell>
          <cell r="W178">
            <v>59</v>
          </cell>
          <cell r="X178">
            <v>0</v>
          </cell>
          <cell r="Y178">
            <v>30</v>
          </cell>
        </row>
        <row r="179">
          <cell r="B179" t="str">
            <v>Andrew Daub</v>
          </cell>
          <cell r="X179">
            <v>30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1A</v>
          </cell>
          <cell r="B1" t="str">
            <v>1B</v>
          </cell>
          <cell r="C1" t="str">
            <v>1C</v>
          </cell>
          <cell r="D1" t="str">
            <v>1D</v>
          </cell>
          <cell r="E1" t="str">
            <v>1E</v>
          </cell>
          <cell r="F1" t="str">
            <v>1F</v>
          </cell>
          <cell r="G1" t="str">
            <v>1G</v>
          </cell>
          <cell r="H1" t="str">
            <v>1H</v>
          </cell>
          <cell r="I1" t="str">
            <v>2A</v>
          </cell>
          <cell r="J1" t="str">
            <v>2B</v>
          </cell>
          <cell r="K1" t="str">
            <v>2C</v>
          </cell>
          <cell r="L1" t="str">
            <v>2D</v>
          </cell>
          <cell r="M1" t="str">
            <v>3A</v>
          </cell>
          <cell r="N1" t="str">
            <v>3B</v>
          </cell>
          <cell r="O1" t="str">
            <v>3C</v>
          </cell>
          <cell r="P1" t="str">
            <v>3D</v>
          </cell>
          <cell r="Q1" t="str">
            <v>4A</v>
          </cell>
          <cell r="R1" t="str">
            <v>4B</v>
          </cell>
          <cell r="S1" t="str">
            <v>4C</v>
          </cell>
          <cell r="T1" t="str">
            <v>4D</v>
          </cell>
          <cell r="U1" t="str">
            <v>5A</v>
          </cell>
          <cell r="V1" t="str">
            <v>5B</v>
          </cell>
          <cell r="W1" t="str">
            <v>5C</v>
          </cell>
          <cell r="X1" t="str">
            <v>5D</v>
          </cell>
          <cell r="Y1" t="str">
            <v>6A</v>
          </cell>
          <cell r="Z1" t="str">
            <v>6B</v>
          </cell>
          <cell r="AA1" t="str">
            <v>6C</v>
          </cell>
          <cell r="AB1" t="str">
            <v>6D</v>
          </cell>
          <cell r="AC1" t="str">
            <v>7A</v>
          </cell>
          <cell r="AD1" t="str">
            <v>7B</v>
          </cell>
          <cell r="AE1" t="str">
            <v>7C</v>
          </cell>
          <cell r="AF1" t="str">
            <v>7D</v>
          </cell>
          <cell r="AG1" t="str">
            <v>7E</v>
          </cell>
          <cell r="AH1" t="str">
            <v>7F</v>
          </cell>
          <cell r="AI1" t="str">
            <v>7G</v>
          </cell>
          <cell r="AJ1" t="str">
            <v>7H</v>
          </cell>
          <cell r="AK1" t="str">
            <v>8A</v>
          </cell>
          <cell r="AL1" t="str">
            <v>8B</v>
          </cell>
          <cell r="AM1" t="str">
            <v>8C</v>
          </cell>
          <cell r="AN1" t="str">
            <v>8D</v>
          </cell>
          <cell r="AO1" t="str">
            <v>9A</v>
          </cell>
          <cell r="AP1" t="str">
            <v>9B</v>
          </cell>
          <cell r="AQ1" t="str">
            <v>9C</v>
          </cell>
          <cell r="AR1" t="str">
            <v>9D</v>
          </cell>
          <cell r="AS1" t="str">
            <v>10A</v>
          </cell>
          <cell r="AT1" t="str">
            <v>10B</v>
          </cell>
          <cell r="AU1" t="str">
            <v>10C</v>
          </cell>
          <cell r="AV1" t="str">
            <v>10D</v>
          </cell>
          <cell r="AW1" t="str">
            <v>10E</v>
          </cell>
          <cell r="AX1" t="str">
            <v>10F</v>
          </cell>
          <cell r="AY1" t="str">
            <v>10G</v>
          </cell>
          <cell r="AZ1" t="str">
            <v>10H</v>
          </cell>
          <cell r="BA1" t="str">
            <v>11A</v>
          </cell>
          <cell r="BB1" t="str">
            <v>11B</v>
          </cell>
          <cell r="BC1" t="str">
            <v>11C</v>
          </cell>
          <cell r="BD1" t="str">
            <v>11D</v>
          </cell>
          <cell r="BE1" t="str">
            <v>12A</v>
          </cell>
          <cell r="BF1" t="str">
            <v>12B</v>
          </cell>
          <cell r="BG1" t="str">
            <v>12C</v>
          </cell>
          <cell r="BH1" t="str">
            <v>12D</v>
          </cell>
          <cell r="BI1" t="str">
            <v>13A</v>
          </cell>
          <cell r="BJ1" t="str">
            <v>13B</v>
          </cell>
          <cell r="BK1" t="str">
            <v>13C</v>
          </cell>
          <cell r="BL1" t="str">
            <v>13D</v>
          </cell>
          <cell r="BM1" t="str">
            <v>13E</v>
          </cell>
          <cell r="BN1" t="str">
            <v>13F</v>
          </cell>
          <cell r="BO1" t="str">
            <v>13G</v>
          </cell>
          <cell r="BP1" t="str">
            <v>13H</v>
          </cell>
          <cell r="BQ1" t="str">
            <v>14A</v>
          </cell>
          <cell r="BR1" t="str">
            <v>14B</v>
          </cell>
          <cell r="BS1" t="str">
            <v>14C</v>
          </cell>
          <cell r="BT1" t="str">
            <v>14D</v>
          </cell>
          <cell r="BU1" t="str">
            <v>15A</v>
          </cell>
          <cell r="BV1" t="str">
            <v>15B</v>
          </cell>
          <cell r="BW1" t="str">
            <v>15C</v>
          </cell>
          <cell r="BX1" t="str">
            <v>15D</v>
          </cell>
          <cell r="BY1" t="str">
            <v>15E</v>
          </cell>
          <cell r="BZ1" t="str">
            <v>15F</v>
          </cell>
          <cell r="CA1" t="str">
            <v>15G</v>
          </cell>
          <cell r="CB1" t="str">
            <v>15H</v>
          </cell>
          <cell r="CC1" t="str">
            <v>16A</v>
          </cell>
          <cell r="CD1" t="str">
            <v>16B</v>
          </cell>
          <cell r="CE1" t="str">
            <v>16C</v>
          </cell>
          <cell r="CF1" t="str">
            <v>16D</v>
          </cell>
          <cell r="CG1" t="str">
            <v>17A</v>
          </cell>
          <cell r="CH1" t="str">
            <v>17B</v>
          </cell>
          <cell r="CI1" t="str">
            <v>17C</v>
          </cell>
          <cell r="CJ1" t="str">
            <v>17D</v>
          </cell>
          <cell r="CK1" t="str">
            <v>18A</v>
          </cell>
          <cell r="CL1" t="str">
            <v>18B</v>
          </cell>
          <cell r="CM1" t="str">
            <v>18C</v>
          </cell>
          <cell r="CN1" t="str">
            <v>18D</v>
          </cell>
        </row>
        <row r="2">
          <cell r="A2" t="str">
            <v>Steve Feeney</v>
          </cell>
          <cell r="B2" t="str">
            <v>Bill Appleby</v>
          </cell>
          <cell r="C2" t="str">
            <v>Tyler Gloor</v>
          </cell>
          <cell r="D2" t="str">
            <v>James McCreight</v>
          </cell>
          <cell r="E2" t="str">
            <v>Joe McCreight</v>
          </cell>
          <cell r="F2" t="str">
            <v>Jeremy Baxter</v>
          </cell>
          <cell r="G2" t="str">
            <v>Brad Walt</v>
          </cell>
          <cell r="H2" t="str">
            <v>Kevin Davidson</v>
          </cell>
          <cell r="I2" t="str">
            <v>Kyle Ferrigan</v>
          </cell>
          <cell r="J2" t="str">
            <v>Jamie Deloyer</v>
          </cell>
          <cell r="K2" t="str">
            <v>Dave Schneuker</v>
          </cell>
          <cell r="L2" t="str">
            <v>Curt Bennett</v>
          </cell>
          <cell r="M2" t="str">
            <v>Kevin Ward</v>
          </cell>
          <cell r="N2" t="str">
            <v>Travis Martin</v>
          </cell>
          <cell r="O2" t="str">
            <v>Brian Eidt</v>
          </cell>
          <cell r="P2" t="str">
            <v>Scott Lealess</v>
          </cell>
          <cell r="Q2" t="str">
            <v>Steve Conners</v>
          </cell>
          <cell r="R2" t="str">
            <v>Kirk Lowrey</v>
          </cell>
          <cell r="S2" t="str">
            <v>Corey McKee</v>
          </cell>
          <cell r="T2" t="str">
            <v>Rob Hollinger</v>
          </cell>
          <cell r="U2" t="str">
            <v>Bill Hilton Jr.</v>
          </cell>
          <cell r="V2" t="str">
            <v>Tom Shean</v>
          </cell>
          <cell r="W2" t="str">
            <v>Kyle Sippel</v>
          </cell>
          <cell r="X2" t="str">
            <v>Darren Kerr</v>
          </cell>
          <cell r="Y2" t="str">
            <v>Frank Verberne</v>
          </cell>
          <cell r="Z2" t="str">
            <v>Steve Geoffrey</v>
          </cell>
          <cell r="AA2" t="str">
            <v>Malcolm Macrae</v>
          </cell>
          <cell r="AB2" t="str">
            <v>Jerry Wright</v>
          </cell>
          <cell r="AC2" t="str">
            <v>Kevin Cardno</v>
          </cell>
          <cell r="AD2" t="str">
            <v>Steve Hoff</v>
          </cell>
          <cell r="AE2" t="str">
            <v>Mark Bouw</v>
          </cell>
          <cell r="AG2" t="str">
            <v>Andy Fuhr</v>
          </cell>
          <cell r="AH2" t="str">
            <v>Ryan Campbell</v>
          </cell>
          <cell r="AI2" t="str">
            <v>Pierre Cnocheart</v>
          </cell>
          <cell r="AJ2" t="str">
            <v>Wayne Jeffrey</v>
          </cell>
          <cell r="AK2" t="str">
            <v>Rob Speak</v>
          </cell>
          <cell r="AL2" t="str">
            <v>Dave Dubrick</v>
          </cell>
          <cell r="AM2" t="str">
            <v>Darryl Stacey</v>
          </cell>
          <cell r="AN2" t="str">
            <v>John Bailey</v>
          </cell>
          <cell r="AO2" t="str">
            <v>Jeff Gleadall</v>
          </cell>
          <cell r="AP2" t="str">
            <v>Harry Van Dinther</v>
          </cell>
          <cell r="AQ2" t="str">
            <v>Troy Humphries</v>
          </cell>
          <cell r="AS2" t="str">
            <v>Trevor Rose</v>
          </cell>
          <cell r="AT2" t="str">
            <v>Craig Eidt</v>
          </cell>
          <cell r="AU2" t="str">
            <v>Andrew Bogdon</v>
          </cell>
          <cell r="AV2" t="str">
            <v>Scott Klumper</v>
          </cell>
          <cell r="AW2" t="str">
            <v>Mark Mohr</v>
          </cell>
          <cell r="AX2" t="str">
            <v>Dan Adair</v>
          </cell>
          <cell r="AY2" t="str">
            <v>Neil Mohr</v>
          </cell>
          <cell r="AZ2" t="str">
            <v>Kyle Casey</v>
          </cell>
          <cell r="BA2" t="str">
            <v>Matt Moore</v>
          </cell>
          <cell r="BB2" t="str">
            <v>Craig Docking</v>
          </cell>
          <cell r="BC2" t="str">
            <v>Blake Shewberg</v>
          </cell>
          <cell r="BD2" t="str">
            <v>Evan Scherbarth</v>
          </cell>
          <cell r="BE2" t="str">
            <v>Rick Harburn</v>
          </cell>
          <cell r="BF2" t="str">
            <v>Rusty T</v>
          </cell>
          <cell r="BG2" t="str">
            <v>Matt Feeney</v>
          </cell>
          <cell r="BH2" t="str">
            <v>Mark Feeney</v>
          </cell>
          <cell r="BI2" t="str">
            <v>Jonathan Nesbitt</v>
          </cell>
          <cell r="BJ2" t="str">
            <v>Ryan Baetz</v>
          </cell>
          <cell r="BK2" t="str">
            <v>Jacob Rauser</v>
          </cell>
          <cell r="BM2" t="str">
            <v>Trevor Kuepfer</v>
          </cell>
          <cell r="BN2" t="str">
            <v>Jeff Westenhoefer</v>
          </cell>
          <cell r="BO2" t="str">
            <v>Brennan Kuepfer</v>
          </cell>
          <cell r="BP2" t="str">
            <v>Kevin Menkveld</v>
          </cell>
          <cell r="BQ2" t="str">
            <v>Jeff Pauli</v>
          </cell>
          <cell r="BR2" t="str">
            <v>Bob Ward</v>
          </cell>
          <cell r="BS2" t="str">
            <v>Ron Scott</v>
          </cell>
          <cell r="BT2" t="str">
            <v>Bill Morgan</v>
          </cell>
          <cell r="BU2" t="str">
            <v>Shawne McLeod</v>
          </cell>
          <cell r="BV2" t="str">
            <v>Murray Elliott</v>
          </cell>
          <cell r="BW2" t="str">
            <v>Mike Murphy</v>
          </cell>
          <cell r="BX2" t="str">
            <v>Denny Horan</v>
          </cell>
          <cell r="BY2" t="str">
            <v>Ken Gosleigh</v>
          </cell>
          <cell r="BZ2" t="str">
            <v>Jeff Otten</v>
          </cell>
          <cell r="CA2" t="str">
            <v>Andrew Miller</v>
          </cell>
          <cell r="CB2" t="str">
            <v>Gannon Harron</v>
          </cell>
          <cell r="CC2" t="str">
            <v>Scott Kemp</v>
          </cell>
          <cell r="CD2" t="str">
            <v>Scott Rinn</v>
          </cell>
          <cell r="CE2" t="str">
            <v>Dave Shepley</v>
          </cell>
          <cell r="CF2" t="str">
            <v>Jason Wright</v>
          </cell>
          <cell r="CG2" t="str">
            <v>Chris Wise</v>
          </cell>
          <cell r="CH2" t="str">
            <v>Jake Walkom</v>
          </cell>
          <cell r="CI2" t="str">
            <v>Phil O'Donnell</v>
          </cell>
          <cell r="CJ2" t="str">
            <v>Scott H.</v>
          </cell>
          <cell r="CK2" t="str">
            <v>Ken Rose</v>
          </cell>
          <cell r="CL2" t="str">
            <v>Al Rose</v>
          </cell>
          <cell r="CM2" t="str">
            <v>Matt Rose</v>
          </cell>
          <cell r="CN2" t="str">
            <v>Brock Gleadall</v>
          </cell>
        </row>
        <row r="3">
          <cell r="A3" t="str">
            <v>Denny Feeney</v>
          </cell>
          <cell r="B3" t="str">
            <v>Rob Steinbach</v>
          </cell>
          <cell r="C3" t="str">
            <v>Chuck Robertson</v>
          </cell>
          <cell r="D3" t="str">
            <v>Bryan Stacey</v>
          </cell>
          <cell r="E3" t="str">
            <v>Rob Docking</v>
          </cell>
          <cell r="F3" t="str">
            <v>Joe Graul</v>
          </cell>
          <cell r="G3" t="str">
            <v>Bill Walt</v>
          </cell>
          <cell r="H3" t="str">
            <v>Rob Lealess</v>
          </cell>
          <cell r="I3" t="str">
            <v>Jordan Fratoni</v>
          </cell>
          <cell r="J3" t="str">
            <v>Josh Wolf</v>
          </cell>
          <cell r="K3" t="str">
            <v>Evan Dailey</v>
          </cell>
          <cell r="L3" t="str">
            <v>Trevor Culligan</v>
          </cell>
          <cell r="M3" t="str">
            <v>Tim Freeman</v>
          </cell>
          <cell r="N3" t="str">
            <v>Kevin Wellwood</v>
          </cell>
          <cell r="O3" t="str">
            <v>Don Freeman</v>
          </cell>
          <cell r="P3" t="str">
            <v>Casey Halstead</v>
          </cell>
          <cell r="Q3" t="str">
            <v>Mike Conners</v>
          </cell>
          <cell r="R3" t="str">
            <v>Fred Schmoelzl</v>
          </cell>
          <cell r="S3" t="str">
            <v>Chris Dietz</v>
          </cell>
          <cell r="T3" t="str">
            <v>Mike Champman</v>
          </cell>
          <cell r="U3" t="str">
            <v>Gord Cormier</v>
          </cell>
          <cell r="V3" t="str">
            <v>Joe Jackson</v>
          </cell>
          <cell r="W3" t="str">
            <v>Mac MacSorley</v>
          </cell>
          <cell r="X3" t="str">
            <v>Matt McCracken</v>
          </cell>
          <cell r="Y3" t="str">
            <v>Gary Bennett</v>
          </cell>
          <cell r="Z3" t="str">
            <v>Mike Rohdy</v>
          </cell>
          <cell r="AA3" t="str">
            <v>Brian Moore</v>
          </cell>
          <cell r="AB3" t="str">
            <v>Partner</v>
          </cell>
          <cell r="AC3" t="str">
            <v>Kurt Wall</v>
          </cell>
          <cell r="AD3" t="str">
            <v>Jamie Poirier</v>
          </cell>
          <cell r="AE3" t="str">
            <v>Erik Haefling</v>
          </cell>
          <cell r="AG3" t="str">
            <v>Barry Verberne</v>
          </cell>
          <cell r="AH3" t="str">
            <v>Xay Sayavongsa</v>
          </cell>
          <cell r="AI3" t="str">
            <v>Chris McKinnon</v>
          </cell>
          <cell r="AJ3" t="str">
            <v>Mark Rauser</v>
          </cell>
          <cell r="AK3" t="str">
            <v>Mark White</v>
          </cell>
          <cell r="AL3" t="str">
            <v>Dean Sharp</v>
          </cell>
          <cell r="AM3" t="str">
            <v>Dean McKelvie</v>
          </cell>
          <cell r="AN3" t="str">
            <v>Matt Smyth</v>
          </cell>
          <cell r="AO3" t="str">
            <v>Brock Gleadall</v>
          </cell>
          <cell r="AP3" t="str">
            <v>Rick Keown</v>
          </cell>
          <cell r="AQ3" t="str">
            <v>Brad</v>
          </cell>
          <cell r="AS3" t="str">
            <v>Adam Wolfe</v>
          </cell>
          <cell r="AT3" t="str">
            <v>Jeff Hannon</v>
          </cell>
          <cell r="AU3" t="str">
            <v>Dan Graul</v>
          </cell>
          <cell r="AV3" t="str">
            <v>Ben McCarthy</v>
          </cell>
          <cell r="AW3" t="str">
            <v>Terry Adair</v>
          </cell>
          <cell r="AX3" t="str">
            <v>Mike Krug</v>
          </cell>
          <cell r="AY3" t="str">
            <v>Rob Adair</v>
          </cell>
          <cell r="AZ3" t="str">
            <v>Tyler Huston</v>
          </cell>
          <cell r="BA3" t="str">
            <v>Brian Baxter</v>
          </cell>
          <cell r="BB3" t="str">
            <v>Dan Myers</v>
          </cell>
          <cell r="BC3" t="str">
            <v>Brady Greg-Weitzel</v>
          </cell>
          <cell r="BD3" t="str">
            <v>Jordan Seigner</v>
          </cell>
          <cell r="BE3" t="str">
            <v>Peter Puller</v>
          </cell>
          <cell r="BF3" t="str">
            <v>Brooks Falls</v>
          </cell>
          <cell r="BG3" t="str">
            <v>Dwayne Terpstra</v>
          </cell>
          <cell r="BH3" t="str">
            <v>Craig Nolan</v>
          </cell>
          <cell r="BI3" t="str">
            <v>Drew Campbell</v>
          </cell>
          <cell r="BJ3" t="str">
            <v>Kevin Baetz</v>
          </cell>
          <cell r="BK3" t="str">
            <v>Zach Dow</v>
          </cell>
          <cell r="BM3" t="str">
            <v>Evan Bechtel</v>
          </cell>
          <cell r="BN3" t="str">
            <v>Travis Kuepfer</v>
          </cell>
          <cell r="BO3" t="str">
            <v>Kendrick Kuepfer</v>
          </cell>
          <cell r="BP3" t="str">
            <v>Josh Brohman</v>
          </cell>
          <cell r="BQ3" t="str">
            <v>Darryl O'Connell</v>
          </cell>
          <cell r="BR3" t="str">
            <v>Mark Phillips</v>
          </cell>
          <cell r="BS3" t="str">
            <v>Jerry Scott</v>
          </cell>
          <cell r="BT3" t="str">
            <v>Gord Davey</v>
          </cell>
          <cell r="BU3" t="str">
            <v>Scott Chessell</v>
          </cell>
          <cell r="BV3" t="str">
            <v>Mark Uniac</v>
          </cell>
          <cell r="BW3" t="str">
            <v>Pete Chessell</v>
          </cell>
          <cell r="BX3" t="str">
            <v>Tom Uniac</v>
          </cell>
          <cell r="BY3" t="str">
            <v>Micah Loder</v>
          </cell>
          <cell r="BZ3" t="str">
            <v>Nick Lubbers</v>
          </cell>
          <cell r="CA3" t="str">
            <v>Tim Good</v>
          </cell>
          <cell r="CB3" t="str">
            <v>Mike Weber</v>
          </cell>
          <cell r="CC3" t="str">
            <v>Brent Kittmer</v>
          </cell>
          <cell r="CD3" t="str">
            <v>Andy Cunningham</v>
          </cell>
          <cell r="CE3" t="str">
            <v>Don Corby</v>
          </cell>
          <cell r="CF3" t="str">
            <v>Glenn Bertrand</v>
          </cell>
          <cell r="CG3" t="str">
            <v>Sam Dolmage</v>
          </cell>
          <cell r="CH3" t="str">
            <v>Jamie Mohr</v>
          </cell>
          <cell r="CI3" t="str">
            <v>Matt Neubrand</v>
          </cell>
          <cell r="CJ3" t="str">
            <v>Partner</v>
          </cell>
          <cell r="CK3" t="str">
            <v>Mark Rose</v>
          </cell>
          <cell r="CL3" t="str">
            <v>Terry Allen</v>
          </cell>
          <cell r="CM3" t="str">
            <v>Taylor Feltz</v>
          </cell>
          <cell r="CN3" t="str">
            <v>Andrew Daub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5"/>
  <sheetViews>
    <sheetView zoomScale="90" zoomScaleNormal="90" workbookViewId="0">
      <selection activeCell="H28" sqref="H28:H29"/>
    </sheetView>
  </sheetViews>
  <sheetFormatPr baseColWidth="10" defaultColWidth="8.83203125" defaultRowHeight="15" x14ac:dyDescent="0.2"/>
  <cols>
    <col min="1" max="1" width="12.5" bestFit="1" customWidth="1"/>
    <col min="2" max="2" width="14.5" bestFit="1" customWidth="1"/>
    <col min="3" max="3" width="17" bestFit="1" customWidth="1"/>
    <col min="4" max="24" width="7" customWidth="1"/>
    <col min="25" max="25" width="0" hidden="1" customWidth="1"/>
  </cols>
  <sheetData>
    <row r="1" spans="1:25" ht="16" thickBot="1" x14ac:dyDescent="0.25">
      <c r="A1" s="1" t="s">
        <v>0</v>
      </c>
      <c r="B1" s="2" t="s">
        <v>1</v>
      </c>
      <c r="C1" s="1"/>
      <c r="D1" s="3">
        <v>1</v>
      </c>
      <c r="E1" s="3">
        <v>2</v>
      </c>
      <c r="F1" s="3">
        <v>3</v>
      </c>
      <c r="G1" s="3">
        <v>4</v>
      </c>
      <c r="H1" s="3">
        <v>5</v>
      </c>
      <c r="I1" s="3">
        <v>6</v>
      </c>
      <c r="J1" s="3">
        <v>7</v>
      </c>
      <c r="K1" s="3">
        <v>8</v>
      </c>
      <c r="L1" s="3">
        <v>9</v>
      </c>
      <c r="M1" s="3" t="s">
        <v>2</v>
      </c>
      <c r="N1" s="3">
        <v>10</v>
      </c>
      <c r="O1" s="3">
        <v>11</v>
      </c>
      <c r="P1" s="3">
        <v>12</v>
      </c>
      <c r="Q1" s="3">
        <v>13</v>
      </c>
      <c r="R1" s="3">
        <v>14</v>
      </c>
      <c r="S1" s="3">
        <v>15</v>
      </c>
      <c r="T1" s="3">
        <v>16</v>
      </c>
      <c r="U1" s="3">
        <v>17</v>
      </c>
      <c r="V1" s="3">
        <v>18</v>
      </c>
      <c r="W1" s="3" t="s">
        <v>3</v>
      </c>
      <c r="X1" s="4" t="s">
        <v>4</v>
      </c>
      <c r="Y1" s="5" t="s">
        <v>5</v>
      </c>
    </row>
    <row r="2" spans="1:25" x14ac:dyDescent="0.2">
      <c r="A2" s="14" t="s">
        <v>6</v>
      </c>
      <c r="B2" s="14">
        <f>VLOOKUP(A2,'[1]Scores - All Teams'!A:Y,25,FALSE)</f>
        <v>5</v>
      </c>
      <c r="C2" s="6" t="str">
        <f>HLOOKUP(A2,[1]Sheet6!$A:$CN,2,FALSE)</f>
        <v>Ken Gosleigh</v>
      </c>
      <c r="D2" s="7">
        <f>VLOOKUP($A2,'[1]Scores - All Teams'!$A:$W,3,FALSE)</f>
        <v>3</v>
      </c>
      <c r="E2" s="7">
        <f>VLOOKUP($A2,'[1]Scores - All Teams'!$A:$W,4,FALSE)</f>
        <v>4</v>
      </c>
      <c r="F2" s="7">
        <f>VLOOKUP($A2,'[1]Scores - All Teams'!$A:$W,5,FALSE)</f>
        <v>3</v>
      </c>
      <c r="G2" s="7">
        <f>VLOOKUP($A2,'[1]Scores - All Teams'!$A:$W,6,FALSE)</f>
        <v>4</v>
      </c>
      <c r="H2" s="7">
        <f>VLOOKUP($A2,'[1]Scores - All Teams'!$A:$W,7,FALSE)</f>
        <v>4</v>
      </c>
      <c r="I2" s="7">
        <f>VLOOKUP($A2,'[1]Scores - All Teams'!$A:$W,8,FALSE)</f>
        <v>3</v>
      </c>
      <c r="J2" s="7">
        <f>VLOOKUP($A2,'[1]Scores - All Teams'!$A:$W,9,FALSE)</f>
        <v>2</v>
      </c>
      <c r="K2" s="7">
        <f>VLOOKUP($A2,'[1]Scores - All Teams'!$A:$W,10,FALSE)</f>
        <v>4</v>
      </c>
      <c r="L2" s="7">
        <f>VLOOKUP($A2,'[1]Scores - All Teams'!$A:$W,11,FALSE)</f>
        <v>3</v>
      </c>
      <c r="M2" s="14">
        <f>SUM(D2:L3)</f>
        <v>30</v>
      </c>
      <c r="N2" s="7">
        <f>VLOOKUP($A2,'[1]Scores - All Teams'!$A:$W,13,FALSE)</f>
        <v>2</v>
      </c>
      <c r="O2" s="7">
        <f>VLOOKUP($A2,'[1]Scores - All Teams'!$A:$W,14,FALSE)</f>
        <v>3</v>
      </c>
      <c r="P2" s="7">
        <f>VLOOKUP($A2,'[1]Scores - All Teams'!$A:$W,15,FALSE)</f>
        <v>3</v>
      </c>
      <c r="Q2" s="7">
        <f>VLOOKUP($A2,'[1]Scores - All Teams'!$A:$W,16,FALSE)</f>
        <v>3</v>
      </c>
      <c r="R2" s="7">
        <f>VLOOKUP($A2,'[1]Scores - All Teams'!$A:$W,17,FALSE)</f>
        <v>4</v>
      </c>
      <c r="S2" s="7">
        <f>VLOOKUP($A2,'[1]Scores - All Teams'!$A:$W,18,FALSE)</f>
        <v>4</v>
      </c>
      <c r="T2" s="7">
        <f>VLOOKUP($A2,'[1]Scores - All Teams'!$A:$W,19,FALSE)</f>
        <v>3</v>
      </c>
      <c r="U2" s="7">
        <f>VLOOKUP($A2,'[1]Scores - All Teams'!$A:$W,20,FALSE)</f>
        <v>3</v>
      </c>
      <c r="V2" s="7">
        <f>VLOOKUP($A2,'[1]Scores - All Teams'!$A:$W,21,FALSE)</f>
        <v>4</v>
      </c>
      <c r="W2" s="9">
        <f>SUM(N2:V3)</f>
        <v>29</v>
      </c>
      <c r="X2" s="11">
        <f>+M2+W2</f>
        <v>59</v>
      </c>
      <c r="Y2" s="11"/>
    </row>
    <row r="3" spans="1:25" ht="16" thickBot="1" x14ac:dyDescent="0.25">
      <c r="A3" s="16"/>
      <c r="B3" s="15"/>
      <c r="C3" s="6" t="str">
        <f>HLOOKUP(A2,[1]Sheet6!$A:$CN,3,FALSE)</f>
        <v>Micah Loder</v>
      </c>
      <c r="D3" s="7"/>
      <c r="E3" s="7"/>
      <c r="F3" s="7"/>
      <c r="G3" s="7"/>
      <c r="H3" s="7"/>
      <c r="I3" s="7"/>
      <c r="J3" s="7"/>
      <c r="K3" s="7"/>
      <c r="L3" s="7"/>
      <c r="M3" s="15"/>
      <c r="N3" s="7"/>
      <c r="O3" s="7"/>
      <c r="P3" s="7"/>
      <c r="Q3" s="7"/>
      <c r="R3" s="7"/>
      <c r="S3" s="7"/>
      <c r="T3" s="7"/>
      <c r="U3" s="7"/>
      <c r="V3" s="7"/>
      <c r="W3" s="10"/>
      <c r="X3" s="13"/>
      <c r="Y3" s="13"/>
    </row>
    <row r="4" spans="1:25" x14ac:dyDescent="0.2">
      <c r="A4" s="14" t="s">
        <v>7</v>
      </c>
      <c r="B4" s="14">
        <f>VLOOKUP(A4,'[1]Scores - All Teams'!A:Y,25,FALSE)</f>
        <v>8</v>
      </c>
      <c r="C4" s="6" t="str">
        <f>HLOOKUP(A4,[1]Sheet6!$A:$CN,2,FALSE)</f>
        <v>Tyler Gloor</v>
      </c>
      <c r="D4" s="7">
        <f>VLOOKUP($A4,'[1]Scores - All Teams'!$A:$W,3,FALSE)</f>
        <v>3</v>
      </c>
      <c r="E4" s="7">
        <f>VLOOKUP($A4,'[1]Scores - All Teams'!$A:$W,4,FALSE)</f>
        <v>3</v>
      </c>
      <c r="F4" s="7">
        <f>VLOOKUP($A4,'[1]Scores - All Teams'!$A:$W,5,FALSE)</f>
        <v>2</v>
      </c>
      <c r="G4" s="7">
        <f>VLOOKUP($A4,'[1]Scores - All Teams'!$A:$W,6,FALSE)</f>
        <v>3</v>
      </c>
      <c r="H4" s="7">
        <f>VLOOKUP($A4,'[1]Scores - All Teams'!$A:$W,7,FALSE)</f>
        <v>4</v>
      </c>
      <c r="I4" s="7">
        <f>VLOOKUP($A4,'[1]Scores - All Teams'!$A:$W,8,FALSE)</f>
        <v>3</v>
      </c>
      <c r="J4" s="7">
        <f>VLOOKUP($A4,'[1]Scores - All Teams'!$A:$W,9,FALSE)</f>
        <v>2</v>
      </c>
      <c r="K4" s="7">
        <f>VLOOKUP($A4,'[1]Scores - All Teams'!$A:$W,10,FALSE)</f>
        <v>4</v>
      </c>
      <c r="L4" s="7">
        <f>VLOOKUP($A4,'[1]Scores - All Teams'!$A:$W,11,FALSE)</f>
        <v>2</v>
      </c>
      <c r="M4" s="14">
        <f t="shared" ref="M4" si="0">SUM(D4:L5)</f>
        <v>26</v>
      </c>
      <c r="N4" s="7">
        <f>VLOOKUP($A4,'[1]Scores - All Teams'!$A:$W,13,FALSE)</f>
        <v>3</v>
      </c>
      <c r="O4" s="7">
        <f>VLOOKUP($A4,'[1]Scores - All Teams'!$A:$W,14,FALSE)</f>
        <v>4</v>
      </c>
      <c r="P4" s="7">
        <f>VLOOKUP($A4,'[1]Scores - All Teams'!$A:$W,15,FALSE)</f>
        <v>3</v>
      </c>
      <c r="Q4" s="7">
        <f>VLOOKUP($A4,'[1]Scores - All Teams'!$A:$W,16,FALSE)</f>
        <v>3</v>
      </c>
      <c r="R4" s="7">
        <f>VLOOKUP($A4,'[1]Scores - All Teams'!$A:$W,17,FALSE)</f>
        <v>4</v>
      </c>
      <c r="S4" s="7">
        <f>VLOOKUP($A4,'[1]Scores - All Teams'!$A:$W,18,FALSE)</f>
        <v>4</v>
      </c>
      <c r="T4" s="7">
        <f>VLOOKUP($A4,'[1]Scores - All Teams'!$A:$W,19,FALSE)</f>
        <v>3</v>
      </c>
      <c r="U4" s="7">
        <f>VLOOKUP($A4,'[1]Scores - All Teams'!$A:$W,20,FALSE)</f>
        <v>2</v>
      </c>
      <c r="V4" s="7">
        <f>VLOOKUP($A4,'[1]Scores - All Teams'!$A:$W,21,FALSE)</f>
        <v>3</v>
      </c>
      <c r="W4" s="9">
        <f t="shared" ref="W4" si="1">SUM(N4:V5)</f>
        <v>29</v>
      </c>
      <c r="X4" s="11">
        <f t="shared" ref="X4" si="2">+M4+W4</f>
        <v>55</v>
      </c>
      <c r="Y4" s="11" t="s">
        <v>8</v>
      </c>
    </row>
    <row r="5" spans="1:25" ht="16" thickBot="1" x14ac:dyDescent="0.25">
      <c r="A5" s="16"/>
      <c r="B5" s="15"/>
      <c r="C5" s="6" t="str">
        <f>HLOOKUP(A4,[1]Sheet6!$A:$CN,3,FALSE)</f>
        <v>Chuck Robertson</v>
      </c>
      <c r="D5" s="7"/>
      <c r="E5" s="7"/>
      <c r="F5" s="7"/>
      <c r="G5" s="7"/>
      <c r="H5" s="7"/>
      <c r="I5" s="7"/>
      <c r="J5" s="7"/>
      <c r="K5" s="7"/>
      <c r="L5" s="7"/>
      <c r="M5" s="15"/>
      <c r="N5" s="7"/>
      <c r="O5" s="7"/>
      <c r="P5" s="7"/>
      <c r="Q5" s="7"/>
      <c r="R5" s="7"/>
      <c r="S5" s="7"/>
      <c r="T5" s="7"/>
      <c r="U5" s="7"/>
      <c r="V5" s="7"/>
      <c r="W5" s="10"/>
      <c r="X5" s="13"/>
      <c r="Y5" s="13"/>
    </row>
    <row r="6" spans="1:25" x14ac:dyDescent="0.2">
      <c r="A6" s="14" t="s">
        <v>9</v>
      </c>
      <c r="B6" s="14">
        <f>VLOOKUP(A6,'[1]Scores - All Teams'!A:Y,25,FALSE)</f>
        <v>10</v>
      </c>
      <c r="C6" s="6" t="str">
        <f>HLOOKUP(A6,[1]Sheet6!$A:$CN,2,FALSE)</f>
        <v>Kyle Sippel</v>
      </c>
      <c r="D6" s="7">
        <f>VLOOKUP($A6,'[1]Scores - All Teams'!$A:$W,3,FALSE)</f>
        <v>3</v>
      </c>
      <c r="E6" s="7">
        <f>VLOOKUP($A6,'[1]Scores - All Teams'!$A:$W,4,FALSE)</f>
        <v>3</v>
      </c>
      <c r="F6" s="7">
        <f>VLOOKUP($A6,'[1]Scores - All Teams'!$A:$W,5,FALSE)</f>
        <v>3</v>
      </c>
      <c r="G6" s="7">
        <f>VLOOKUP($A6,'[1]Scores - All Teams'!$A:$W,6,FALSE)</f>
        <v>3</v>
      </c>
      <c r="H6" s="7">
        <f>VLOOKUP($A6,'[1]Scores - All Teams'!$A:$W,7,FALSE)</f>
        <v>4</v>
      </c>
      <c r="I6" s="7">
        <f>VLOOKUP($A6,'[1]Scores - All Teams'!$A:$W,8,FALSE)</f>
        <v>4</v>
      </c>
      <c r="J6" s="7">
        <f>VLOOKUP($A6,'[1]Scores - All Teams'!$A:$W,9,FALSE)</f>
        <v>2</v>
      </c>
      <c r="K6" s="7">
        <f>VLOOKUP($A6,'[1]Scores - All Teams'!$A:$W,10,FALSE)</f>
        <v>4</v>
      </c>
      <c r="L6" s="7">
        <f>VLOOKUP($A6,'[1]Scores - All Teams'!$A:$W,11,FALSE)</f>
        <v>3</v>
      </c>
      <c r="M6" s="14">
        <f t="shared" ref="M6" si="3">SUM(D6:L7)</f>
        <v>29</v>
      </c>
      <c r="N6" s="7">
        <f>VLOOKUP($A6,'[1]Scores - All Teams'!$A:$W,13,FALSE)</f>
        <v>2</v>
      </c>
      <c r="O6" s="7">
        <f>VLOOKUP($A6,'[1]Scores - All Teams'!$A:$W,14,FALSE)</f>
        <v>3</v>
      </c>
      <c r="P6" s="7">
        <f>VLOOKUP($A6,'[1]Scores - All Teams'!$A:$W,15,FALSE)</f>
        <v>3</v>
      </c>
      <c r="Q6" s="7">
        <f>VLOOKUP($A6,'[1]Scores - All Teams'!$A:$W,16,FALSE)</f>
        <v>3</v>
      </c>
      <c r="R6" s="7">
        <f>VLOOKUP($A6,'[1]Scores - All Teams'!$A:$W,17,FALSE)</f>
        <v>4</v>
      </c>
      <c r="S6" s="7">
        <f>VLOOKUP($A6,'[1]Scores - All Teams'!$A:$W,18,FALSE)</f>
        <v>3</v>
      </c>
      <c r="T6" s="7">
        <f>VLOOKUP($A6,'[1]Scores - All Teams'!$A:$W,19,FALSE)</f>
        <v>3</v>
      </c>
      <c r="U6" s="7">
        <f>VLOOKUP($A6,'[1]Scores - All Teams'!$A:$W,20,FALSE)</f>
        <v>2</v>
      </c>
      <c r="V6" s="7">
        <f>VLOOKUP($A6,'[1]Scores - All Teams'!$A:$W,21,FALSE)</f>
        <v>4</v>
      </c>
      <c r="W6" s="9">
        <f t="shared" ref="W6" si="4">SUM(N6:V7)</f>
        <v>27</v>
      </c>
      <c r="X6" s="11">
        <f t="shared" ref="X6" si="5">+M6+W6</f>
        <v>56</v>
      </c>
      <c r="Y6" s="11" t="s">
        <v>10</v>
      </c>
    </row>
    <row r="7" spans="1:25" ht="16" thickBot="1" x14ac:dyDescent="0.25">
      <c r="A7" s="16"/>
      <c r="B7" s="15"/>
      <c r="C7" s="6" t="str">
        <f>HLOOKUP(A6,[1]Sheet6!$A:$CN,3,FALSE)</f>
        <v>Mac MacSorley</v>
      </c>
      <c r="D7" s="7"/>
      <c r="E7" s="7"/>
      <c r="F7" s="7"/>
      <c r="G7" s="7"/>
      <c r="H7" s="7"/>
      <c r="I7" s="7"/>
      <c r="J7" s="7"/>
      <c r="K7" s="7"/>
      <c r="L7" s="7"/>
      <c r="M7" s="15"/>
      <c r="N7" s="7"/>
      <c r="O7" s="7"/>
      <c r="P7" s="7"/>
      <c r="Q7" s="7"/>
      <c r="R7" s="7"/>
      <c r="S7" s="7"/>
      <c r="T7" s="7"/>
      <c r="U7" s="7"/>
      <c r="V7" s="7"/>
      <c r="W7" s="10"/>
      <c r="X7" s="13"/>
      <c r="Y7" s="13"/>
    </row>
    <row r="8" spans="1:25" x14ac:dyDescent="0.2">
      <c r="A8" s="14" t="s">
        <v>11</v>
      </c>
      <c r="B8" s="14">
        <f>VLOOKUP(A8,'[1]Scores - All Teams'!A:Y,25,FALSE)</f>
        <v>11</v>
      </c>
      <c r="C8" s="6" t="str">
        <f>HLOOKUP(A8,[1]Sheet6!$A:$CN,2,FALSE)</f>
        <v>Steve Conners</v>
      </c>
      <c r="D8" s="7">
        <f>VLOOKUP($A8,'[1]Scores - All Teams'!$A:$W,3,FALSE)</f>
        <v>3</v>
      </c>
      <c r="E8" s="7">
        <f>VLOOKUP($A8,'[1]Scores - All Teams'!$A:$W,4,FALSE)</f>
        <v>4</v>
      </c>
      <c r="F8" s="7">
        <f>VLOOKUP($A8,'[1]Scores - All Teams'!$A:$W,5,FALSE)</f>
        <v>2</v>
      </c>
      <c r="G8" s="7">
        <f>VLOOKUP($A8,'[1]Scores - All Teams'!$A:$W,6,FALSE)</f>
        <v>3</v>
      </c>
      <c r="H8" s="7">
        <f>VLOOKUP($A8,'[1]Scores - All Teams'!$A:$W,7,FALSE)</f>
        <v>5</v>
      </c>
      <c r="I8" s="7">
        <f>VLOOKUP($A8,'[1]Scores - All Teams'!$A:$W,8,FALSE)</f>
        <v>4</v>
      </c>
      <c r="J8" s="7">
        <f>VLOOKUP($A8,'[1]Scores - All Teams'!$A:$W,9,FALSE)</f>
        <v>3</v>
      </c>
      <c r="K8" s="7">
        <f>VLOOKUP($A8,'[1]Scores - All Teams'!$A:$W,10,FALSE)</f>
        <v>5</v>
      </c>
      <c r="L8" s="7">
        <f>VLOOKUP($A8,'[1]Scores - All Teams'!$A:$W,11,FALSE)</f>
        <v>3</v>
      </c>
      <c r="M8" s="14">
        <f t="shared" ref="M8" si="6">SUM(D8:L9)</f>
        <v>32</v>
      </c>
      <c r="N8" s="7">
        <f>VLOOKUP($A8,'[1]Scores - All Teams'!$A:$W,13,FALSE)</f>
        <v>2</v>
      </c>
      <c r="O8" s="7">
        <f>VLOOKUP($A8,'[1]Scores - All Teams'!$A:$W,14,FALSE)</f>
        <v>4</v>
      </c>
      <c r="P8" s="7">
        <f>VLOOKUP($A8,'[1]Scores - All Teams'!$A:$W,15,FALSE)</f>
        <v>3</v>
      </c>
      <c r="Q8" s="7">
        <f>VLOOKUP($A8,'[1]Scores - All Teams'!$A:$W,16,FALSE)</f>
        <v>3</v>
      </c>
      <c r="R8" s="7">
        <f>VLOOKUP($A8,'[1]Scores - All Teams'!$A:$W,17,FALSE)</f>
        <v>5</v>
      </c>
      <c r="S8" s="7">
        <f>VLOOKUP($A8,'[1]Scores - All Teams'!$A:$W,18,FALSE)</f>
        <v>4</v>
      </c>
      <c r="T8" s="7">
        <f>VLOOKUP($A8,'[1]Scores - All Teams'!$A:$W,19,FALSE)</f>
        <v>4</v>
      </c>
      <c r="U8" s="7">
        <f>VLOOKUP($A8,'[1]Scores - All Teams'!$A:$W,20,FALSE)</f>
        <v>3</v>
      </c>
      <c r="V8" s="7">
        <f>VLOOKUP($A8,'[1]Scores - All Teams'!$A:$W,21,FALSE)</f>
        <v>4</v>
      </c>
      <c r="W8" s="9">
        <f t="shared" ref="W8" si="7">SUM(N8:V9)</f>
        <v>32</v>
      </c>
      <c r="X8" s="11">
        <f t="shared" ref="X8" si="8">+M8+W8</f>
        <v>64</v>
      </c>
      <c r="Y8" s="11"/>
    </row>
    <row r="9" spans="1:25" ht="16" thickBot="1" x14ac:dyDescent="0.25">
      <c r="A9" s="16"/>
      <c r="B9" s="15"/>
      <c r="C9" s="6" t="str">
        <f>HLOOKUP(A8,[1]Sheet6!$A:$CN,3,FALSE)</f>
        <v>Mike Conners</v>
      </c>
      <c r="D9" s="7"/>
      <c r="E9" s="7"/>
      <c r="F9" s="7"/>
      <c r="G9" s="7"/>
      <c r="H9" s="7"/>
      <c r="I9" s="7"/>
      <c r="J9" s="7"/>
      <c r="K9" s="7"/>
      <c r="L9" s="7"/>
      <c r="M9" s="15"/>
      <c r="N9" s="7"/>
      <c r="O9" s="7"/>
      <c r="P9" s="7"/>
      <c r="Q9" s="7"/>
      <c r="R9" s="7"/>
      <c r="S9" s="7"/>
      <c r="T9" s="7"/>
      <c r="U9" s="7"/>
      <c r="V9" s="7"/>
      <c r="W9" s="10"/>
      <c r="X9" s="13"/>
      <c r="Y9" s="13"/>
    </row>
    <row r="10" spans="1:25" x14ac:dyDescent="0.2">
      <c r="A10" s="14" t="s">
        <v>12</v>
      </c>
      <c r="B10" s="14">
        <f>VLOOKUP(A10,'[1]Scores - All Teams'!A:Y,25,FALSE)</f>
        <v>11</v>
      </c>
      <c r="C10" s="6" t="str">
        <f>HLOOKUP(A10,[1]Sheet6!$A:$CN,2,FALSE)</f>
        <v>Jacob Rauser</v>
      </c>
      <c r="D10" s="7">
        <f>VLOOKUP($A10,'[1]Scores - All Teams'!$A:$W,3,FALSE)</f>
        <v>3</v>
      </c>
      <c r="E10" s="7">
        <f>VLOOKUP($A10,'[1]Scores - All Teams'!$A:$W,4,FALSE)</f>
        <v>3</v>
      </c>
      <c r="F10" s="7">
        <f>VLOOKUP($A10,'[1]Scores - All Teams'!$A:$W,5,FALSE)</f>
        <v>3</v>
      </c>
      <c r="G10" s="7">
        <f>VLOOKUP($A10,'[1]Scores - All Teams'!$A:$W,6,FALSE)</f>
        <v>3</v>
      </c>
      <c r="H10" s="7">
        <f>VLOOKUP($A10,'[1]Scores - All Teams'!$A:$W,7,FALSE)</f>
        <v>3</v>
      </c>
      <c r="I10" s="7">
        <f>VLOOKUP($A10,'[1]Scores - All Teams'!$A:$W,8,FALSE)</f>
        <v>3</v>
      </c>
      <c r="J10" s="7">
        <f>VLOOKUP($A10,'[1]Scores - All Teams'!$A:$W,9,FALSE)</f>
        <v>2</v>
      </c>
      <c r="K10" s="7">
        <f>VLOOKUP($A10,'[1]Scores - All Teams'!$A:$W,10,FALSE)</f>
        <v>3</v>
      </c>
      <c r="L10" s="7">
        <f>VLOOKUP($A10,'[1]Scores - All Teams'!$A:$W,11,FALSE)</f>
        <v>3</v>
      </c>
      <c r="M10" s="14">
        <f t="shared" ref="M10" si="9">SUM(D10:L11)</f>
        <v>26</v>
      </c>
      <c r="N10" s="7">
        <f>VLOOKUP($A10,'[1]Scores - All Teams'!$A:$W,13,FALSE)</f>
        <v>2</v>
      </c>
      <c r="O10" s="7">
        <f>VLOOKUP($A10,'[1]Scores - All Teams'!$A:$W,14,FALSE)</f>
        <v>3</v>
      </c>
      <c r="P10" s="7">
        <f>VLOOKUP($A10,'[1]Scores - All Teams'!$A:$W,15,FALSE)</f>
        <v>4</v>
      </c>
      <c r="Q10" s="7">
        <f>VLOOKUP($A10,'[1]Scores - All Teams'!$A:$W,16,FALSE)</f>
        <v>3</v>
      </c>
      <c r="R10" s="7">
        <f>VLOOKUP($A10,'[1]Scores - All Teams'!$A:$W,17,FALSE)</f>
        <v>4</v>
      </c>
      <c r="S10" s="7">
        <f>VLOOKUP($A10,'[1]Scores - All Teams'!$A:$W,18,FALSE)</f>
        <v>4</v>
      </c>
      <c r="T10" s="7">
        <f>VLOOKUP($A10,'[1]Scores - All Teams'!$A:$W,19,FALSE)</f>
        <v>4</v>
      </c>
      <c r="U10" s="7">
        <f>VLOOKUP($A10,'[1]Scores - All Teams'!$A:$W,20,FALSE)</f>
        <v>2</v>
      </c>
      <c r="V10" s="7">
        <f>VLOOKUP($A10,'[1]Scores - All Teams'!$A:$W,21,FALSE)</f>
        <v>4</v>
      </c>
      <c r="W10" s="9">
        <f t="shared" ref="W10" si="10">SUM(N10:V11)</f>
        <v>30</v>
      </c>
      <c r="X10" s="11">
        <f t="shared" ref="X10" si="11">+M10+W10</f>
        <v>56</v>
      </c>
      <c r="Y10" s="11" t="s">
        <v>13</v>
      </c>
    </row>
    <row r="11" spans="1:25" ht="16" thickBot="1" x14ac:dyDescent="0.25">
      <c r="A11" s="16"/>
      <c r="B11" s="15"/>
      <c r="C11" s="6" t="str">
        <f>HLOOKUP(A10,[1]Sheet6!$A:$CN,3,FALSE)</f>
        <v>Zach Dow</v>
      </c>
      <c r="D11" s="7"/>
      <c r="E11" s="7"/>
      <c r="F11" s="7"/>
      <c r="G11" s="7"/>
      <c r="H11" s="7"/>
      <c r="I11" s="7"/>
      <c r="J11" s="7"/>
      <c r="K11" s="7"/>
      <c r="L11" s="7"/>
      <c r="M11" s="15"/>
      <c r="N11" s="7"/>
      <c r="O11" s="7"/>
      <c r="P11" s="7"/>
      <c r="Q11" s="7"/>
      <c r="R11" s="7"/>
      <c r="S11" s="7"/>
      <c r="T11" s="7"/>
      <c r="U11" s="7"/>
      <c r="V11" s="7"/>
      <c r="W11" s="10"/>
      <c r="X11" s="13"/>
      <c r="Y11" s="13"/>
    </row>
    <row r="12" spans="1:25" x14ac:dyDescent="0.2">
      <c r="A12" s="14" t="s">
        <v>14</v>
      </c>
      <c r="B12" s="14">
        <f>VLOOKUP(A12,'[1]Scores - All Teams'!A:Y,25,FALSE)</f>
        <v>12</v>
      </c>
      <c r="C12" s="6" t="str">
        <f>HLOOKUP(A12,[1]Sheet6!$A:$CN,2,FALSE)</f>
        <v>Troy Humphries</v>
      </c>
      <c r="D12" s="7">
        <f>VLOOKUP($A12,'[1]Scores - All Teams'!$A:$W,3,FALSE)</f>
        <v>4</v>
      </c>
      <c r="E12" s="7">
        <f>VLOOKUP($A12,'[1]Scores - All Teams'!$A:$W,4,FALSE)</f>
        <v>4</v>
      </c>
      <c r="F12" s="7">
        <f>VLOOKUP($A12,'[1]Scores - All Teams'!$A:$W,5,FALSE)</f>
        <v>2</v>
      </c>
      <c r="G12" s="7">
        <f>VLOOKUP($A12,'[1]Scores - All Teams'!$A:$W,6,FALSE)</f>
        <v>4</v>
      </c>
      <c r="H12" s="7">
        <f>VLOOKUP($A12,'[1]Scores - All Teams'!$A:$W,7,FALSE)</f>
        <v>5</v>
      </c>
      <c r="I12" s="7">
        <f>VLOOKUP($A12,'[1]Scores - All Teams'!$A:$W,8,FALSE)</f>
        <v>4</v>
      </c>
      <c r="J12" s="7">
        <f>VLOOKUP($A12,'[1]Scores - All Teams'!$A:$W,9,FALSE)</f>
        <v>3</v>
      </c>
      <c r="K12" s="7">
        <f>VLOOKUP($A12,'[1]Scores - All Teams'!$A:$W,10,FALSE)</f>
        <v>4</v>
      </c>
      <c r="L12" s="7">
        <f>VLOOKUP($A12,'[1]Scores - All Teams'!$A:$W,11,FALSE)</f>
        <v>4</v>
      </c>
      <c r="M12" s="14">
        <f t="shared" ref="M12" si="12">SUM(D12:L13)</f>
        <v>34</v>
      </c>
      <c r="N12" s="7">
        <f>VLOOKUP($A12,'[1]Scores - All Teams'!$A:$W,13,FALSE)</f>
        <v>3</v>
      </c>
      <c r="O12" s="7">
        <f>VLOOKUP($A12,'[1]Scores - All Teams'!$A:$W,14,FALSE)</f>
        <v>5</v>
      </c>
      <c r="P12" s="7">
        <f>VLOOKUP($A12,'[1]Scores - All Teams'!$A:$W,15,FALSE)</f>
        <v>4</v>
      </c>
      <c r="Q12" s="7">
        <f>VLOOKUP($A12,'[1]Scores - All Teams'!$A:$W,16,FALSE)</f>
        <v>3</v>
      </c>
      <c r="R12" s="7">
        <f>VLOOKUP($A12,'[1]Scores - All Teams'!$A:$W,17,FALSE)</f>
        <v>5</v>
      </c>
      <c r="S12" s="7">
        <f>VLOOKUP($A12,'[1]Scores - All Teams'!$A:$W,18,FALSE)</f>
        <v>6</v>
      </c>
      <c r="T12" s="7">
        <f>VLOOKUP($A12,'[1]Scores - All Teams'!$A:$W,19,FALSE)</f>
        <v>3</v>
      </c>
      <c r="U12" s="7">
        <f>VLOOKUP($A12,'[1]Scores - All Teams'!$A:$W,20,FALSE)</f>
        <v>3</v>
      </c>
      <c r="V12" s="7">
        <f>VLOOKUP($A12,'[1]Scores - All Teams'!$A:$W,21,FALSE)</f>
        <v>5</v>
      </c>
      <c r="W12" s="9">
        <f t="shared" ref="W12" si="13">SUM(N12:V13)</f>
        <v>37</v>
      </c>
      <c r="X12" s="11">
        <f t="shared" ref="X12" si="14">+M12+W12</f>
        <v>71</v>
      </c>
      <c r="Y12" s="11"/>
    </row>
    <row r="13" spans="1:25" ht="16" thickBot="1" x14ac:dyDescent="0.25">
      <c r="A13" s="16"/>
      <c r="B13" s="15"/>
      <c r="C13" s="6" t="str">
        <f>HLOOKUP(A12,[1]Sheet6!$A:$CN,3,FALSE)</f>
        <v>Brad</v>
      </c>
      <c r="D13" s="7"/>
      <c r="E13" s="7"/>
      <c r="F13" s="7"/>
      <c r="G13" s="7"/>
      <c r="H13" s="7"/>
      <c r="I13" s="7"/>
      <c r="J13" s="7"/>
      <c r="K13" s="7"/>
      <c r="L13" s="7"/>
      <c r="M13" s="15"/>
      <c r="N13" s="7"/>
      <c r="O13" s="7"/>
      <c r="P13" s="7"/>
      <c r="Q13" s="7"/>
      <c r="R13" s="7"/>
      <c r="S13" s="7"/>
      <c r="T13" s="7"/>
      <c r="U13" s="7"/>
      <c r="V13" s="7"/>
      <c r="W13" s="10"/>
      <c r="X13" s="13"/>
      <c r="Y13" s="13"/>
    </row>
    <row r="14" spans="1:25" x14ac:dyDescent="0.2">
      <c r="A14" s="14" t="s">
        <v>15</v>
      </c>
      <c r="B14" s="14">
        <f>VLOOKUP(A14,'[1]Scores - All Teams'!A:Y,25,FALSE)</f>
        <v>13</v>
      </c>
      <c r="C14" s="6" t="str">
        <f>HLOOKUP(A14,[1]Sheet6!$A:$CN,2,FALSE)</f>
        <v>Jeff Gleadall</v>
      </c>
      <c r="D14" s="7">
        <f>VLOOKUP($A14,'[1]Scores - All Teams'!$A:$W,3,FALSE)</f>
        <v>4</v>
      </c>
      <c r="E14" s="7">
        <f>VLOOKUP($A14,'[1]Scores - All Teams'!$A:$W,4,FALSE)</f>
        <v>4</v>
      </c>
      <c r="F14" s="7">
        <f>VLOOKUP($A14,'[1]Scores - All Teams'!$A:$W,5,FALSE)</f>
        <v>3</v>
      </c>
      <c r="G14" s="7">
        <f>VLOOKUP($A14,'[1]Scores - All Teams'!$A:$W,6,FALSE)</f>
        <v>4</v>
      </c>
      <c r="H14" s="7">
        <f>VLOOKUP($A14,'[1]Scores - All Teams'!$A:$W,7,FALSE)</f>
        <v>4</v>
      </c>
      <c r="I14" s="7">
        <f>VLOOKUP($A14,'[1]Scores - All Teams'!$A:$W,8,FALSE)</f>
        <v>4</v>
      </c>
      <c r="J14" s="7">
        <f>VLOOKUP($A14,'[1]Scores - All Teams'!$A:$W,9,FALSE)</f>
        <v>3</v>
      </c>
      <c r="K14" s="7">
        <f>VLOOKUP($A14,'[1]Scores - All Teams'!$A:$W,10,FALSE)</f>
        <v>5</v>
      </c>
      <c r="L14" s="7">
        <f>VLOOKUP($A14,'[1]Scores - All Teams'!$A:$W,11,FALSE)</f>
        <v>3</v>
      </c>
      <c r="M14" s="14">
        <f t="shared" ref="M14" si="15">SUM(D14:L15)</f>
        <v>34</v>
      </c>
      <c r="N14" s="7">
        <f>VLOOKUP($A14,'[1]Scores - All Teams'!$A:$W,13,FALSE)</f>
        <v>2</v>
      </c>
      <c r="O14" s="7">
        <f>VLOOKUP($A14,'[1]Scores - All Teams'!$A:$W,14,FALSE)</f>
        <v>4</v>
      </c>
      <c r="P14" s="7">
        <f>VLOOKUP($A14,'[1]Scores - All Teams'!$A:$W,15,FALSE)</f>
        <v>4</v>
      </c>
      <c r="Q14" s="7">
        <f>VLOOKUP($A14,'[1]Scores - All Teams'!$A:$W,16,FALSE)</f>
        <v>2</v>
      </c>
      <c r="R14" s="7">
        <f>VLOOKUP($A14,'[1]Scores - All Teams'!$A:$W,17,FALSE)</f>
        <v>4</v>
      </c>
      <c r="S14" s="7">
        <f>VLOOKUP($A14,'[1]Scores - All Teams'!$A:$W,18,FALSE)</f>
        <v>4</v>
      </c>
      <c r="T14" s="7">
        <f>VLOOKUP($A14,'[1]Scores - All Teams'!$A:$W,19,FALSE)</f>
        <v>4</v>
      </c>
      <c r="U14" s="7">
        <f>VLOOKUP($A14,'[1]Scores - All Teams'!$A:$W,20,FALSE)</f>
        <v>3</v>
      </c>
      <c r="V14" s="7">
        <f>VLOOKUP($A14,'[1]Scores - All Teams'!$A:$W,21,FALSE)</f>
        <v>4</v>
      </c>
      <c r="W14" s="9">
        <f t="shared" ref="W14" si="16">SUM(N14:V15)</f>
        <v>31</v>
      </c>
      <c r="X14" s="11">
        <f t="shared" ref="X14" si="17">+M14+W14</f>
        <v>65</v>
      </c>
      <c r="Y14" s="11"/>
    </row>
    <row r="15" spans="1:25" ht="16" thickBot="1" x14ac:dyDescent="0.25">
      <c r="A15" s="16"/>
      <c r="B15" s="15"/>
      <c r="C15" s="6" t="str">
        <f>HLOOKUP(A14,[1]Sheet6!$A:$CN,3,FALSE)</f>
        <v>Brock Gleadall</v>
      </c>
      <c r="D15" s="7"/>
      <c r="E15" s="7"/>
      <c r="F15" s="7"/>
      <c r="G15" s="7"/>
      <c r="H15" s="7"/>
      <c r="I15" s="7"/>
      <c r="J15" s="7"/>
      <c r="K15" s="7"/>
      <c r="L15" s="7"/>
      <c r="M15" s="15"/>
      <c r="N15" s="7"/>
      <c r="O15" s="7"/>
      <c r="P15" s="7"/>
      <c r="Q15" s="7"/>
      <c r="R15" s="7"/>
      <c r="S15" s="7"/>
      <c r="T15" s="7"/>
      <c r="U15" s="7"/>
      <c r="V15" s="7"/>
      <c r="W15" s="10"/>
      <c r="X15" s="13"/>
      <c r="Y15" s="13"/>
    </row>
    <row r="16" spans="1:25" x14ac:dyDescent="0.2">
      <c r="A16" s="14" t="s">
        <v>16</v>
      </c>
      <c r="B16" s="14">
        <f>VLOOKUP(A16,'[1]Scores - All Teams'!A:Y,25,FALSE)</f>
        <v>14</v>
      </c>
      <c r="C16" s="6" t="str">
        <f>HLOOKUP(A16,[1]Sheet6!$A:$CN,2,FALSE)</f>
        <v>John Bailey</v>
      </c>
      <c r="D16" s="7">
        <f>VLOOKUP($A16,'[1]Scores - All Teams'!$A:$W,3,FALSE)</f>
        <v>3</v>
      </c>
      <c r="E16" s="7">
        <f>VLOOKUP($A16,'[1]Scores - All Teams'!$A:$W,4,FALSE)</f>
        <v>4</v>
      </c>
      <c r="F16" s="7">
        <f>VLOOKUP($A16,'[1]Scores - All Teams'!$A:$W,5,FALSE)</f>
        <v>2</v>
      </c>
      <c r="G16" s="7">
        <f>VLOOKUP($A16,'[1]Scores - All Teams'!$A:$W,6,FALSE)</f>
        <v>4</v>
      </c>
      <c r="H16" s="7">
        <f>VLOOKUP($A16,'[1]Scores - All Teams'!$A:$W,7,FALSE)</f>
        <v>4</v>
      </c>
      <c r="I16" s="7">
        <f>VLOOKUP($A16,'[1]Scores - All Teams'!$A:$W,8,FALSE)</f>
        <v>4</v>
      </c>
      <c r="J16" s="7">
        <f>VLOOKUP($A16,'[1]Scores - All Teams'!$A:$W,9,FALSE)</f>
        <v>3</v>
      </c>
      <c r="K16" s="7">
        <f>VLOOKUP($A16,'[1]Scores - All Teams'!$A:$W,10,FALSE)</f>
        <v>5</v>
      </c>
      <c r="L16" s="7">
        <f>VLOOKUP($A16,'[1]Scores - All Teams'!$A:$W,11,FALSE)</f>
        <v>3</v>
      </c>
      <c r="M16" s="14">
        <f t="shared" ref="M16" si="18">SUM(D16:L17)</f>
        <v>32</v>
      </c>
      <c r="N16" s="7">
        <f>VLOOKUP($A16,'[1]Scores - All Teams'!$A:$W,13,FALSE)</f>
        <v>2</v>
      </c>
      <c r="O16" s="7">
        <f>VLOOKUP($A16,'[1]Scores - All Teams'!$A:$W,14,FALSE)</f>
        <v>3</v>
      </c>
      <c r="P16" s="7">
        <f>VLOOKUP($A16,'[1]Scores - All Teams'!$A:$W,15,FALSE)</f>
        <v>3</v>
      </c>
      <c r="Q16" s="7">
        <f>VLOOKUP($A16,'[1]Scores - All Teams'!$A:$W,16,FALSE)</f>
        <v>2</v>
      </c>
      <c r="R16" s="7">
        <f>VLOOKUP($A16,'[1]Scores - All Teams'!$A:$W,17,FALSE)</f>
        <v>4</v>
      </c>
      <c r="S16" s="7">
        <f>VLOOKUP($A16,'[1]Scores - All Teams'!$A:$W,18,FALSE)</f>
        <v>3</v>
      </c>
      <c r="T16" s="7">
        <f>VLOOKUP($A16,'[1]Scores - All Teams'!$A:$W,19,FALSE)</f>
        <v>3</v>
      </c>
      <c r="U16" s="7">
        <f>VLOOKUP($A16,'[1]Scores - All Teams'!$A:$W,20,FALSE)</f>
        <v>3</v>
      </c>
      <c r="V16" s="7">
        <f>VLOOKUP($A16,'[1]Scores - All Teams'!$A:$W,21,FALSE)</f>
        <v>3</v>
      </c>
      <c r="W16" s="9">
        <f t="shared" ref="W16" si="19">SUM(N16:V17)</f>
        <v>26</v>
      </c>
      <c r="X16" s="11">
        <f t="shared" ref="X16" si="20">+M16+W16</f>
        <v>58</v>
      </c>
      <c r="Y16" s="11" t="s">
        <v>17</v>
      </c>
    </row>
    <row r="17" spans="1:25" ht="16" thickBot="1" x14ac:dyDescent="0.25">
      <c r="A17" s="16"/>
      <c r="B17" s="15"/>
      <c r="C17" s="6" t="str">
        <f>HLOOKUP(A16,[1]Sheet6!$A:$CN,3,FALSE)</f>
        <v>Matt Smyth</v>
      </c>
      <c r="D17" s="7"/>
      <c r="E17" s="7"/>
      <c r="F17" s="7"/>
      <c r="G17" s="7"/>
      <c r="H17" s="7"/>
      <c r="I17" s="7"/>
      <c r="J17" s="7"/>
      <c r="K17" s="7"/>
      <c r="L17" s="7"/>
      <c r="M17" s="15"/>
      <c r="N17" s="7"/>
      <c r="O17" s="7"/>
      <c r="P17" s="7"/>
      <c r="Q17" s="7"/>
      <c r="R17" s="7"/>
      <c r="S17" s="7"/>
      <c r="T17" s="7"/>
      <c r="U17" s="7"/>
      <c r="V17" s="7"/>
      <c r="W17" s="10"/>
      <c r="X17" s="13"/>
      <c r="Y17" s="13"/>
    </row>
    <row r="18" spans="1:25" x14ac:dyDescent="0.2">
      <c r="A18" s="14" t="s">
        <v>18</v>
      </c>
      <c r="B18" s="14">
        <f>VLOOKUP(A18,'[1]Scores - All Teams'!A:Y,25,FALSE)</f>
        <v>14</v>
      </c>
      <c r="C18" s="6" t="str">
        <f>HLOOKUP(A18,[1]Sheet6!$A:$CN,2,FALSE)</f>
        <v>Jeff Otten</v>
      </c>
      <c r="D18" s="7">
        <f>VLOOKUP($A18,'[1]Scores - All Teams'!$A:$W,3,FALSE)</f>
        <v>3</v>
      </c>
      <c r="E18" s="7">
        <f>VLOOKUP($A18,'[1]Scores - All Teams'!$A:$W,4,FALSE)</f>
        <v>4</v>
      </c>
      <c r="F18" s="7">
        <f>VLOOKUP($A18,'[1]Scores - All Teams'!$A:$W,5,FALSE)</f>
        <v>2</v>
      </c>
      <c r="G18" s="7">
        <f>VLOOKUP($A18,'[1]Scores - All Teams'!$A:$W,6,FALSE)</f>
        <v>4</v>
      </c>
      <c r="H18" s="7">
        <f>VLOOKUP($A18,'[1]Scores - All Teams'!$A:$W,7,FALSE)</f>
        <v>4</v>
      </c>
      <c r="I18" s="7">
        <f>VLOOKUP($A18,'[1]Scores - All Teams'!$A:$W,8,FALSE)</f>
        <v>4</v>
      </c>
      <c r="J18" s="7">
        <f>VLOOKUP($A18,'[1]Scores - All Teams'!$A:$W,9,FALSE)</f>
        <v>2</v>
      </c>
      <c r="K18" s="7">
        <f>VLOOKUP($A18,'[1]Scores - All Teams'!$A:$W,10,FALSE)</f>
        <v>4</v>
      </c>
      <c r="L18" s="7">
        <f>VLOOKUP($A18,'[1]Scores - All Teams'!$A:$W,11,FALSE)</f>
        <v>3</v>
      </c>
      <c r="M18" s="14">
        <f t="shared" ref="M18" si="21">SUM(D18:L19)</f>
        <v>30</v>
      </c>
      <c r="N18" s="7">
        <f>VLOOKUP($A18,'[1]Scores - All Teams'!$A:$W,13,FALSE)</f>
        <v>2</v>
      </c>
      <c r="O18" s="7">
        <f>VLOOKUP($A18,'[1]Scores - All Teams'!$A:$W,14,FALSE)</f>
        <v>3</v>
      </c>
      <c r="P18" s="7">
        <f>VLOOKUP($A18,'[1]Scores - All Teams'!$A:$W,15,FALSE)</f>
        <v>4</v>
      </c>
      <c r="Q18" s="7">
        <f>VLOOKUP($A18,'[1]Scores - All Teams'!$A:$W,16,FALSE)</f>
        <v>3</v>
      </c>
      <c r="R18" s="7">
        <f>VLOOKUP($A18,'[1]Scores - All Teams'!$A:$W,17,FALSE)</f>
        <v>4</v>
      </c>
      <c r="S18" s="7">
        <f>VLOOKUP($A18,'[1]Scores - All Teams'!$A:$W,18,FALSE)</f>
        <v>4</v>
      </c>
      <c r="T18" s="7">
        <f>VLOOKUP($A18,'[1]Scores - All Teams'!$A:$W,19,FALSE)</f>
        <v>3</v>
      </c>
      <c r="U18" s="7">
        <f>VLOOKUP($A18,'[1]Scores - All Teams'!$A:$W,20,FALSE)</f>
        <v>2</v>
      </c>
      <c r="V18" s="7">
        <f>VLOOKUP($A18,'[1]Scores - All Teams'!$A:$W,21,FALSE)</f>
        <v>4</v>
      </c>
      <c r="W18" s="9">
        <f t="shared" ref="W18" si="22">SUM(N18:V19)</f>
        <v>29</v>
      </c>
      <c r="X18" s="11">
        <f t="shared" ref="X18" si="23">+M18+W18</f>
        <v>59</v>
      </c>
      <c r="Y18" s="11"/>
    </row>
    <row r="19" spans="1:25" ht="16" thickBot="1" x14ac:dyDescent="0.25">
      <c r="A19" s="16"/>
      <c r="B19" s="15"/>
      <c r="C19" s="6" t="str">
        <f>HLOOKUP(A18,[1]Sheet6!$A:$CN,3,FALSE)</f>
        <v>Nick Lubbers</v>
      </c>
      <c r="D19" s="7"/>
      <c r="E19" s="7"/>
      <c r="F19" s="7"/>
      <c r="G19" s="7"/>
      <c r="H19" s="7"/>
      <c r="I19" s="7"/>
      <c r="J19" s="7"/>
      <c r="K19" s="7"/>
      <c r="L19" s="7"/>
      <c r="M19" s="15"/>
      <c r="N19" s="7"/>
      <c r="O19" s="7"/>
      <c r="P19" s="7"/>
      <c r="Q19" s="7"/>
      <c r="R19" s="7"/>
      <c r="S19" s="7"/>
      <c r="T19" s="7"/>
      <c r="U19" s="7"/>
      <c r="V19" s="7"/>
      <c r="W19" s="10"/>
      <c r="X19" s="13"/>
      <c r="Y19" s="13"/>
    </row>
    <row r="20" spans="1:25" x14ac:dyDescent="0.2">
      <c r="A20" s="14" t="s">
        <v>19</v>
      </c>
      <c r="B20" s="14">
        <f>VLOOKUP(A20,'[1]Scores - All Teams'!A:Y,25,FALSE)</f>
        <v>15</v>
      </c>
      <c r="C20" s="6" t="str">
        <f>HLOOKUP(A20,[1]Sheet6!$A:$CN,2,FALSE)</f>
        <v>Kirk Lowrey</v>
      </c>
      <c r="D20" s="7">
        <f>VLOOKUP($A20,'[1]Scores - All Teams'!$A:$W,3,FALSE)</f>
        <v>4</v>
      </c>
      <c r="E20" s="7">
        <f>VLOOKUP($A20,'[1]Scores - All Teams'!$A:$W,4,FALSE)</f>
        <v>3</v>
      </c>
      <c r="F20" s="7">
        <f>VLOOKUP($A20,'[1]Scores - All Teams'!$A:$W,5,FALSE)</f>
        <v>3</v>
      </c>
      <c r="G20" s="7">
        <f>VLOOKUP($A20,'[1]Scores - All Teams'!$A:$W,6,FALSE)</f>
        <v>4</v>
      </c>
      <c r="H20" s="7">
        <f>VLOOKUP($A20,'[1]Scores - All Teams'!$A:$W,7,FALSE)</f>
        <v>4</v>
      </c>
      <c r="I20" s="7">
        <f>VLOOKUP($A20,'[1]Scores - All Teams'!$A:$W,8,FALSE)</f>
        <v>3</v>
      </c>
      <c r="J20" s="7">
        <f>VLOOKUP($A20,'[1]Scores - All Teams'!$A:$W,9,FALSE)</f>
        <v>3</v>
      </c>
      <c r="K20" s="7">
        <f>VLOOKUP($A20,'[1]Scores - All Teams'!$A:$W,10,FALSE)</f>
        <v>5</v>
      </c>
      <c r="L20" s="7">
        <f>VLOOKUP($A20,'[1]Scores - All Teams'!$A:$W,11,FALSE)</f>
        <v>3</v>
      </c>
      <c r="M20" s="14">
        <f t="shared" ref="M20" si="24">SUM(D20:L21)</f>
        <v>32</v>
      </c>
      <c r="N20" s="7">
        <f>VLOOKUP($A20,'[1]Scores - All Teams'!$A:$W,13,FALSE)</f>
        <v>3</v>
      </c>
      <c r="O20" s="7">
        <f>VLOOKUP($A20,'[1]Scores - All Teams'!$A:$W,14,FALSE)</f>
        <v>4</v>
      </c>
      <c r="P20" s="7">
        <f>VLOOKUP($A20,'[1]Scores - All Teams'!$A:$W,15,FALSE)</f>
        <v>3</v>
      </c>
      <c r="Q20" s="7">
        <f>VLOOKUP($A20,'[1]Scores - All Teams'!$A:$W,16,FALSE)</f>
        <v>2</v>
      </c>
      <c r="R20" s="7">
        <f>VLOOKUP($A20,'[1]Scores - All Teams'!$A:$W,17,FALSE)</f>
        <v>4</v>
      </c>
      <c r="S20" s="7">
        <f>VLOOKUP($A20,'[1]Scores - All Teams'!$A:$W,18,FALSE)</f>
        <v>4</v>
      </c>
      <c r="T20" s="7">
        <f>VLOOKUP($A20,'[1]Scores - All Teams'!$A:$W,19,FALSE)</f>
        <v>3</v>
      </c>
      <c r="U20" s="7">
        <f>VLOOKUP($A20,'[1]Scores - All Teams'!$A:$W,20,FALSE)</f>
        <v>2</v>
      </c>
      <c r="V20" s="7">
        <f>VLOOKUP($A20,'[1]Scores - All Teams'!$A:$W,21,FALSE)</f>
        <v>3</v>
      </c>
      <c r="W20" s="9">
        <f t="shared" ref="W20" si="25">SUM(N20:V21)</f>
        <v>28</v>
      </c>
      <c r="X20" s="11">
        <f t="shared" ref="X20" si="26">+M20+W20</f>
        <v>60</v>
      </c>
      <c r="Y20" s="11"/>
    </row>
    <row r="21" spans="1:25" ht="16" thickBot="1" x14ac:dyDescent="0.25">
      <c r="A21" s="16"/>
      <c r="B21" s="15"/>
      <c r="C21" s="6" t="str">
        <f>HLOOKUP(A20,[1]Sheet6!$A:$CN,3,FALSE)</f>
        <v>Fred Schmoelzl</v>
      </c>
      <c r="D21" s="7"/>
      <c r="E21" s="7"/>
      <c r="F21" s="7"/>
      <c r="G21" s="7"/>
      <c r="H21" s="7"/>
      <c r="I21" s="7"/>
      <c r="J21" s="7"/>
      <c r="K21" s="7"/>
      <c r="L21" s="7"/>
      <c r="M21" s="15"/>
      <c r="N21" s="7"/>
      <c r="O21" s="7"/>
      <c r="P21" s="7"/>
      <c r="Q21" s="7"/>
      <c r="R21" s="7"/>
      <c r="S21" s="7"/>
      <c r="T21" s="7"/>
      <c r="U21" s="7"/>
      <c r="V21" s="7"/>
      <c r="W21" s="10"/>
      <c r="X21" s="13"/>
      <c r="Y21" s="13"/>
    </row>
    <row r="22" spans="1:25" x14ac:dyDescent="0.2">
      <c r="A22" s="14" t="s">
        <v>20</v>
      </c>
      <c r="B22" s="14">
        <f>VLOOKUP(A22,'[1]Scores - All Teams'!A:Y,25,FALSE)</f>
        <v>15</v>
      </c>
      <c r="C22" s="6" t="str">
        <f>HLOOKUP(A22,[1]Sheet6!$A:$CN,2,FALSE)</f>
        <v>Corey McKee</v>
      </c>
      <c r="D22" s="7">
        <f>VLOOKUP($A22,'[1]Scores - All Teams'!$A:$W,3,FALSE)</f>
        <v>3</v>
      </c>
      <c r="E22" s="7">
        <f>VLOOKUP($A22,'[1]Scores - All Teams'!$A:$W,4,FALSE)</f>
        <v>4</v>
      </c>
      <c r="F22" s="7">
        <f>VLOOKUP($A22,'[1]Scores - All Teams'!$A:$W,5,FALSE)</f>
        <v>2</v>
      </c>
      <c r="G22" s="7">
        <f>VLOOKUP($A22,'[1]Scores - All Teams'!$A:$W,6,FALSE)</f>
        <v>3</v>
      </c>
      <c r="H22" s="7">
        <f>VLOOKUP($A22,'[1]Scores - All Teams'!$A:$W,7,FALSE)</f>
        <v>4</v>
      </c>
      <c r="I22" s="7">
        <f>VLOOKUP($A22,'[1]Scores - All Teams'!$A:$W,8,FALSE)</f>
        <v>4</v>
      </c>
      <c r="J22" s="7">
        <f>VLOOKUP($A22,'[1]Scores - All Teams'!$A:$W,9,FALSE)</f>
        <v>3</v>
      </c>
      <c r="K22" s="7">
        <f>VLOOKUP($A22,'[1]Scores - All Teams'!$A:$W,10,FALSE)</f>
        <v>5</v>
      </c>
      <c r="L22" s="7">
        <f>VLOOKUP($A22,'[1]Scores - All Teams'!$A:$W,11,FALSE)</f>
        <v>3</v>
      </c>
      <c r="M22" s="14">
        <f t="shared" ref="M22" si="27">SUM(D22:L23)</f>
        <v>31</v>
      </c>
      <c r="N22" s="7">
        <f>VLOOKUP($A22,'[1]Scores - All Teams'!$A:$W,13,FALSE)</f>
        <v>2</v>
      </c>
      <c r="O22" s="7">
        <f>VLOOKUP($A22,'[1]Scores - All Teams'!$A:$W,14,FALSE)</f>
        <v>3</v>
      </c>
      <c r="P22" s="7">
        <f>VLOOKUP($A22,'[1]Scores - All Teams'!$A:$W,15,FALSE)</f>
        <v>3</v>
      </c>
      <c r="Q22" s="7">
        <f>VLOOKUP($A22,'[1]Scores - All Teams'!$A:$W,16,FALSE)</f>
        <v>3</v>
      </c>
      <c r="R22" s="7">
        <f>VLOOKUP($A22,'[1]Scores - All Teams'!$A:$W,17,FALSE)</f>
        <v>5</v>
      </c>
      <c r="S22" s="7">
        <f>VLOOKUP($A22,'[1]Scores - All Teams'!$A:$W,18,FALSE)</f>
        <v>4</v>
      </c>
      <c r="T22" s="7">
        <f>VLOOKUP($A22,'[1]Scores - All Teams'!$A:$W,19,FALSE)</f>
        <v>4</v>
      </c>
      <c r="U22" s="7">
        <f>VLOOKUP($A22,'[1]Scores - All Teams'!$A:$W,20,FALSE)</f>
        <v>2</v>
      </c>
      <c r="V22" s="7">
        <f>VLOOKUP($A22,'[1]Scores - All Teams'!$A:$W,21,FALSE)</f>
        <v>4</v>
      </c>
      <c r="W22" s="9">
        <f t="shared" ref="W22" si="28">SUM(N22:V23)</f>
        <v>30</v>
      </c>
      <c r="X22" s="11">
        <f t="shared" ref="X22" si="29">+M22+W22</f>
        <v>61</v>
      </c>
      <c r="Y22" s="11"/>
    </row>
    <row r="23" spans="1:25" ht="16" thickBot="1" x14ac:dyDescent="0.25">
      <c r="A23" s="16"/>
      <c r="B23" s="15"/>
      <c r="C23" s="6" t="str">
        <f>HLOOKUP(A22,[1]Sheet6!$A:$CN,3,FALSE)</f>
        <v>Chris Dietz</v>
      </c>
      <c r="D23" s="7"/>
      <c r="E23" s="7"/>
      <c r="F23" s="7"/>
      <c r="G23" s="7"/>
      <c r="H23" s="7"/>
      <c r="I23" s="7"/>
      <c r="J23" s="7"/>
      <c r="K23" s="7"/>
      <c r="L23" s="7"/>
      <c r="M23" s="15"/>
      <c r="N23" s="7"/>
      <c r="O23" s="7"/>
      <c r="P23" s="7"/>
      <c r="Q23" s="7"/>
      <c r="R23" s="7"/>
      <c r="S23" s="7"/>
      <c r="T23" s="7"/>
      <c r="U23" s="7"/>
      <c r="V23" s="7"/>
      <c r="W23" s="10"/>
      <c r="X23" s="13"/>
      <c r="Y23" s="13"/>
    </row>
    <row r="24" spans="1:25" x14ac:dyDescent="0.2">
      <c r="A24" s="14" t="s">
        <v>21</v>
      </c>
      <c r="B24" s="14">
        <f>VLOOKUP(A24,'[1]Scores - All Teams'!A:Y,25,FALSE)</f>
        <v>16</v>
      </c>
      <c r="C24" s="6" t="str">
        <f>HLOOKUP(A24,[1]Sheet6!$A:$CN,2,FALSE)</f>
        <v>Gannon Harron</v>
      </c>
      <c r="D24" s="7">
        <f>VLOOKUP($A24,'[1]Scores - All Teams'!$A:$W,3,FALSE)</f>
        <v>4</v>
      </c>
      <c r="E24" s="7">
        <f>VLOOKUP($A24,'[1]Scores - All Teams'!$A:$W,4,FALSE)</f>
        <v>3</v>
      </c>
      <c r="F24" s="7">
        <f>VLOOKUP($A24,'[1]Scores - All Teams'!$A:$W,5,FALSE)</f>
        <v>2</v>
      </c>
      <c r="G24" s="7">
        <f>VLOOKUP($A24,'[1]Scores - All Teams'!$A:$W,6,FALSE)</f>
        <v>4</v>
      </c>
      <c r="H24" s="7">
        <f>VLOOKUP($A24,'[1]Scores - All Teams'!$A:$W,7,FALSE)</f>
        <v>4</v>
      </c>
      <c r="I24" s="7">
        <f>VLOOKUP($A24,'[1]Scores - All Teams'!$A:$W,8,FALSE)</f>
        <v>4</v>
      </c>
      <c r="J24" s="7">
        <f>VLOOKUP($A24,'[1]Scores - All Teams'!$A:$W,9,FALSE)</f>
        <v>2</v>
      </c>
      <c r="K24" s="7">
        <f>VLOOKUP($A24,'[1]Scores - All Teams'!$A:$W,10,FALSE)</f>
        <v>4</v>
      </c>
      <c r="L24" s="7">
        <f>VLOOKUP($A24,'[1]Scores - All Teams'!$A:$W,11,FALSE)</f>
        <v>2</v>
      </c>
      <c r="M24" s="14">
        <f t="shared" ref="M24" si="30">SUM(D24:L25)</f>
        <v>29</v>
      </c>
      <c r="N24" s="7">
        <f>VLOOKUP($A24,'[1]Scores - All Teams'!$A:$W,13,FALSE)</f>
        <v>2</v>
      </c>
      <c r="O24" s="7">
        <f>VLOOKUP($A24,'[1]Scores - All Teams'!$A:$W,14,FALSE)</f>
        <v>3</v>
      </c>
      <c r="P24" s="7">
        <f>VLOOKUP($A24,'[1]Scores - All Teams'!$A:$W,15,FALSE)</f>
        <v>4</v>
      </c>
      <c r="Q24" s="7">
        <f>VLOOKUP($A24,'[1]Scores - All Teams'!$A:$W,16,FALSE)</f>
        <v>3</v>
      </c>
      <c r="R24" s="7">
        <f>VLOOKUP($A24,'[1]Scores - All Teams'!$A:$W,17,FALSE)</f>
        <v>5</v>
      </c>
      <c r="S24" s="7">
        <f>VLOOKUP($A24,'[1]Scores - All Teams'!$A:$W,18,FALSE)</f>
        <v>4</v>
      </c>
      <c r="T24" s="7">
        <f>VLOOKUP($A24,'[1]Scores - All Teams'!$A:$W,19,FALSE)</f>
        <v>3</v>
      </c>
      <c r="U24" s="7">
        <f>VLOOKUP($A24,'[1]Scores - All Teams'!$A:$W,20,FALSE)</f>
        <v>3</v>
      </c>
      <c r="V24" s="7">
        <f>VLOOKUP($A24,'[1]Scores - All Teams'!$A:$W,21,FALSE)</f>
        <v>4</v>
      </c>
      <c r="W24" s="9">
        <f t="shared" ref="W24" si="31">SUM(N24:V25)</f>
        <v>31</v>
      </c>
      <c r="X24" s="11">
        <f t="shared" ref="X24" si="32">+M24+W24</f>
        <v>60</v>
      </c>
      <c r="Y24" s="11"/>
    </row>
    <row r="25" spans="1:25" ht="16" thickBot="1" x14ac:dyDescent="0.25">
      <c r="A25" s="16"/>
      <c r="B25" s="15"/>
      <c r="C25" s="6" t="str">
        <f>HLOOKUP(A24,[1]Sheet6!$A:$CN,3,FALSE)</f>
        <v>Mike Weber</v>
      </c>
      <c r="D25" s="7"/>
      <c r="E25" s="7"/>
      <c r="F25" s="7"/>
      <c r="G25" s="7"/>
      <c r="H25" s="7"/>
      <c r="I25" s="7"/>
      <c r="J25" s="7"/>
      <c r="K25" s="7"/>
      <c r="L25" s="7"/>
      <c r="M25" s="15"/>
      <c r="N25" s="7"/>
      <c r="O25" s="7"/>
      <c r="P25" s="7"/>
      <c r="Q25" s="7"/>
      <c r="R25" s="7"/>
      <c r="S25" s="7"/>
      <c r="T25" s="7"/>
      <c r="U25" s="7"/>
      <c r="V25" s="7"/>
      <c r="W25" s="10"/>
      <c r="X25" s="13"/>
      <c r="Y25" s="13"/>
    </row>
    <row r="26" spans="1:25" x14ac:dyDescent="0.2">
      <c r="A26" s="14" t="s">
        <v>22</v>
      </c>
      <c r="B26" s="14">
        <f>VLOOKUP(A26,'[1]Scores - All Teams'!A:Y,25,FALSE)</f>
        <v>17</v>
      </c>
      <c r="C26" s="6" t="str">
        <f>HLOOKUP(A26,[1]Sheet6!$A:$CN,2,FALSE)</f>
        <v>James McCreight</v>
      </c>
      <c r="D26" s="7">
        <f>VLOOKUP($A26,'[1]Scores - All Teams'!$A:$W,3,FALSE)</f>
        <v>3</v>
      </c>
      <c r="E26" s="7">
        <f>VLOOKUP($A26,'[1]Scores - All Teams'!$A:$W,4,FALSE)</f>
        <v>3</v>
      </c>
      <c r="F26" s="7">
        <f>VLOOKUP($A26,'[1]Scores - All Teams'!$A:$W,5,FALSE)</f>
        <v>3</v>
      </c>
      <c r="G26" s="7">
        <f>VLOOKUP($A26,'[1]Scores - All Teams'!$A:$W,6,FALSE)</f>
        <v>5</v>
      </c>
      <c r="H26" s="7">
        <f>VLOOKUP($A26,'[1]Scores - All Teams'!$A:$W,7,FALSE)</f>
        <v>3</v>
      </c>
      <c r="I26" s="7">
        <f>VLOOKUP($A26,'[1]Scores - All Teams'!$A:$W,8,FALSE)</f>
        <v>4</v>
      </c>
      <c r="J26" s="7">
        <f>VLOOKUP($A26,'[1]Scores - All Teams'!$A:$W,9,FALSE)</f>
        <v>2</v>
      </c>
      <c r="K26" s="7">
        <f>VLOOKUP($A26,'[1]Scores - All Teams'!$A:$W,10,FALSE)</f>
        <v>5</v>
      </c>
      <c r="L26" s="7">
        <f>VLOOKUP($A26,'[1]Scores - All Teams'!$A:$W,11,FALSE)</f>
        <v>3</v>
      </c>
      <c r="M26" s="14">
        <f t="shared" ref="M26" si="33">SUM(D26:L27)</f>
        <v>31</v>
      </c>
      <c r="N26" s="7">
        <f>VLOOKUP($A26,'[1]Scores - All Teams'!$A:$W,13,FALSE)</f>
        <v>2</v>
      </c>
      <c r="O26" s="7">
        <f>VLOOKUP($A26,'[1]Scores - All Teams'!$A:$W,14,FALSE)</f>
        <v>3</v>
      </c>
      <c r="P26" s="7">
        <f>VLOOKUP($A26,'[1]Scores - All Teams'!$A:$W,15,FALSE)</f>
        <v>3</v>
      </c>
      <c r="Q26" s="7">
        <f>VLOOKUP($A26,'[1]Scores - All Teams'!$A:$W,16,FALSE)</f>
        <v>3</v>
      </c>
      <c r="R26" s="7">
        <f>VLOOKUP($A26,'[1]Scores - All Teams'!$A:$W,17,FALSE)</f>
        <v>4</v>
      </c>
      <c r="S26" s="7">
        <f>VLOOKUP($A26,'[1]Scores - All Teams'!$A:$W,18,FALSE)</f>
        <v>4</v>
      </c>
      <c r="T26" s="7">
        <f>VLOOKUP($A26,'[1]Scores - All Teams'!$A:$W,19,FALSE)</f>
        <v>3</v>
      </c>
      <c r="U26" s="7">
        <f>VLOOKUP($A26,'[1]Scores - All Teams'!$A:$W,20,FALSE)</f>
        <v>2</v>
      </c>
      <c r="V26" s="7">
        <f>VLOOKUP($A26,'[1]Scores - All Teams'!$A:$W,21,FALSE)</f>
        <v>4</v>
      </c>
      <c r="W26" s="9">
        <f t="shared" ref="W26" si="34">SUM(N26:V27)</f>
        <v>28</v>
      </c>
      <c r="X26" s="11">
        <f t="shared" ref="X26" si="35">+M26+W26</f>
        <v>59</v>
      </c>
      <c r="Y26" s="11"/>
    </row>
    <row r="27" spans="1:25" ht="16" thickBot="1" x14ac:dyDescent="0.25">
      <c r="A27" s="16"/>
      <c r="B27" s="15"/>
      <c r="C27" s="6" t="str">
        <f>HLOOKUP(A26,[1]Sheet6!$A:$CN,3,FALSE)</f>
        <v>Bryan Stacey</v>
      </c>
      <c r="D27" s="7"/>
      <c r="E27" s="7"/>
      <c r="F27" s="7"/>
      <c r="G27" s="7"/>
      <c r="H27" s="7"/>
      <c r="I27" s="7"/>
      <c r="J27" s="7"/>
      <c r="K27" s="7"/>
      <c r="L27" s="7"/>
      <c r="M27" s="15"/>
      <c r="N27" s="7"/>
      <c r="O27" s="7"/>
      <c r="P27" s="7"/>
      <c r="Q27" s="7"/>
      <c r="R27" s="7"/>
      <c r="S27" s="7"/>
      <c r="T27" s="7"/>
      <c r="U27" s="7"/>
      <c r="V27" s="7"/>
      <c r="W27" s="10"/>
      <c r="X27" s="13"/>
      <c r="Y27" s="13"/>
    </row>
    <row r="28" spans="1:25" x14ac:dyDescent="0.2">
      <c r="A28" s="14" t="s">
        <v>23</v>
      </c>
      <c r="B28" s="14">
        <f>VLOOKUP(A28,'[1]Scores - All Teams'!A:Y,25,FALSE)</f>
        <v>17</v>
      </c>
      <c r="C28" s="6" t="str">
        <f>HLOOKUP(A28,[1]Sheet6!$A:$CN,2,FALSE)</f>
        <v>Curt Bennett</v>
      </c>
      <c r="D28" s="7">
        <f>VLOOKUP($A28,'[1]Scores - All Teams'!$A:$W,3,FALSE)</f>
        <v>3</v>
      </c>
      <c r="E28" s="7">
        <f>VLOOKUP($A28,'[1]Scores - All Teams'!$A:$W,4,FALSE)</f>
        <v>4</v>
      </c>
      <c r="F28" s="7">
        <f>VLOOKUP($A28,'[1]Scores - All Teams'!$A:$W,5,FALSE)</f>
        <v>3</v>
      </c>
      <c r="G28" s="7">
        <f>VLOOKUP($A28,'[1]Scores - All Teams'!$A:$W,6,FALSE)</f>
        <v>4</v>
      </c>
      <c r="H28" s="7">
        <f>VLOOKUP($A28,'[1]Scores - All Teams'!$A:$W,7,FALSE)</f>
        <v>5</v>
      </c>
      <c r="I28" s="7">
        <f>VLOOKUP($A28,'[1]Scores - All Teams'!$A:$W,8,FALSE)</f>
        <v>3</v>
      </c>
      <c r="J28" s="7">
        <f>VLOOKUP($A28,'[1]Scores - All Teams'!$A:$W,9,FALSE)</f>
        <v>2</v>
      </c>
      <c r="K28" s="7">
        <f>VLOOKUP($A28,'[1]Scores - All Teams'!$A:$W,10,FALSE)</f>
        <v>5</v>
      </c>
      <c r="L28" s="7">
        <f>VLOOKUP($A28,'[1]Scores - All Teams'!$A:$W,11,FALSE)</f>
        <v>3</v>
      </c>
      <c r="M28" s="14">
        <f t="shared" ref="M28" si="36">SUM(D28:L29)</f>
        <v>32</v>
      </c>
      <c r="N28" s="7">
        <f>VLOOKUP($A28,'[1]Scores - All Teams'!$A:$W,13,FALSE)</f>
        <v>3</v>
      </c>
      <c r="O28" s="7">
        <f>VLOOKUP($A28,'[1]Scores - All Teams'!$A:$W,14,FALSE)</f>
        <v>3</v>
      </c>
      <c r="P28" s="7">
        <f>VLOOKUP($A28,'[1]Scores - All Teams'!$A:$W,15,FALSE)</f>
        <v>4</v>
      </c>
      <c r="Q28" s="7">
        <f>VLOOKUP($A28,'[1]Scores - All Teams'!$A:$W,16,FALSE)</f>
        <v>3</v>
      </c>
      <c r="R28" s="7">
        <f>VLOOKUP($A28,'[1]Scores - All Teams'!$A:$W,17,FALSE)</f>
        <v>4</v>
      </c>
      <c r="S28" s="7">
        <f>VLOOKUP($A28,'[1]Scores - All Teams'!$A:$W,18,FALSE)</f>
        <v>3</v>
      </c>
      <c r="T28" s="7">
        <f>VLOOKUP($A28,'[1]Scores - All Teams'!$A:$W,19,FALSE)</f>
        <v>4</v>
      </c>
      <c r="U28" s="7">
        <f>VLOOKUP($A28,'[1]Scores - All Teams'!$A:$W,20,FALSE)</f>
        <v>3</v>
      </c>
      <c r="V28" s="7">
        <f>VLOOKUP($A28,'[1]Scores - All Teams'!$A:$W,21,FALSE)</f>
        <v>4</v>
      </c>
      <c r="W28" s="9">
        <f t="shared" ref="W28" si="37">SUM(N28:V29)</f>
        <v>31</v>
      </c>
      <c r="X28" s="11">
        <f t="shared" ref="X28" si="38">+M28+W28</f>
        <v>63</v>
      </c>
      <c r="Y28" s="11"/>
    </row>
    <row r="29" spans="1:25" ht="16" thickBot="1" x14ac:dyDescent="0.25">
      <c r="A29" s="16"/>
      <c r="B29" s="15"/>
      <c r="C29" s="6" t="str">
        <f>HLOOKUP(A28,[1]Sheet6!$A:$CN,3,FALSE)</f>
        <v>Trevor Culligan</v>
      </c>
      <c r="D29" s="7"/>
      <c r="E29" s="7"/>
      <c r="F29" s="7"/>
      <c r="G29" s="7"/>
      <c r="H29" s="7"/>
      <c r="I29" s="7"/>
      <c r="J29" s="7"/>
      <c r="K29" s="7"/>
      <c r="L29" s="7"/>
      <c r="M29" s="15"/>
      <c r="N29" s="7"/>
      <c r="O29" s="7"/>
      <c r="P29" s="7"/>
      <c r="Q29" s="7"/>
      <c r="R29" s="7"/>
      <c r="S29" s="7"/>
      <c r="T29" s="7"/>
      <c r="U29" s="7"/>
      <c r="V29" s="7"/>
      <c r="W29" s="10"/>
      <c r="X29" s="13"/>
      <c r="Y29" s="13"/>
    </row>
    <row r="30" spans="1:25" x14ac:dyDescent="0.2">
      <c r="A30" s="14" t="s">
        <v>24</v>
      </c>
      <c r="B30" s="14">
        <f>VLOOKUP(A30,'[1]Scores - All Teams'!A:Y,25,FALSE)</f>
        <v>17</v>
      </c>
      <c r="C30" s="6" t="str">
        <f>HLOOKUP(A30,[1]Sheet6!$A:$CN,2,FALSE)</f>
        <v>Dave Dubrick</v>
      </c>
      <c r="D30" s="7">
        <f>VLOOKUP($A30,'[1]Scores - All Teams'!$A:$W,3,FALSE)</f>
        <v>4</v>
      </c>
      <c r="E30" s="7">
        <f>VLOOKUP($A30,'[1]Scores - All Teams'!$A:$W,4,FALSE)</f>
        <v>3</v>
      </c>
      <c r="F30" s="7">
        <f>VLOOKUP($A30,'[1]Scores - All Teams'!$A:$W,5,FALSE)</f>
        <v>2</v>
      </c>
      <c r="G30" s="7">
        <f>VLOOKUP($A30,'[1]Scores - All Teams'!$A:$W,6,FALSE)</f>
        <v>4</v>
      </c>
      <c r="H30" s="7">
        <f>VLOOKUP($A30,'[1]Scores - All Teams'!$A:$W,7,FALSE)</f>
        <v>4</v>
      </c>
      <c r="I30" s="7">
        <f>VLOOKUP($A30,'[1]Scores - All Teams'!$A:$W,8,FALSE)</f>
        <v>3</v>
      </c>
      <c r="J30" s="7">
        <f>VLOOKUP($A30,'[1]Scores - All Teams'!$A:$W,9,FALSE)</f>
        <v>3</v>
      </c>
      <c r="K30" s="7">
        <f>VLOOKUP($A30,'[1]Scores - All Teams'!$A:$W,10,FALSE)</f>
        <v>5</v>
      </c>
      <c r="L30" s="7">
        <f>VLOOKUP($A30,'[1]Scores - All Teams'!$A:$W,11,FALSE)</f>
        <v>3</v>
      </c>
      <c r="M30" s="14">
        <f t="shared" ref="M30" si="39">SUM(D30:L31)</f>
        <v>31</v>
      </c>
      <c r="N30" s="7">
        <f>VLOOKUP($A30,'[1]Scores - All Teams'!$A:$W,13,FALSE)</f>
        <v>2</v>
      </c>
      <c r="O30" s="7">
        <f>VLOOKUP($A30,'[1]Scores - All Teams'!$A:$W,14,FALSE)</f>
        <v>4</v>
      </c>
      <c r="P30" s="7">
        <f>VLOOKUP($A30,'[1]Scores - All Teams'!$A:$W,15,FALSE)</f>
        <v>4</v>
      </c>
      <c r="Q30" s="7">
        <f>VLOOKUP($A30,'[1]Scores - All Teams'!$A:$W,16,FALSE)</f>
        <v>2</v>
      </c>
      <c r="R30" s="7">
        <f>VLOOKUP($A30,'[1]Scores - All Teams'!$A:$W,17,FALSE)</f>
        <v>5</v>
      </c>
      <c r="S30" s="7">
        <f>VLOOKUP($A30,'[1]Scores - All Teams'!$A:$W,18,FALSE)</f>
        <v>5</v>
      </c>
      <c r="T30" s="7">
        <f>VLOOKUP($A30,'[1]Scores - All Teams'!$A:$W,19,FALSE)</f>
        <v>3</v>
      </c>
      <c r="U30" s="7">
        <f>VLOOKUP($A30,'[1]Scores - All Teams'!$A:$W,20,FALSE)</f>
        <v>2</v>
      </c>
      <c r="V30" s="7">
        <f>VLOOKUP($A30,'[1]Scores - All Teams'!$A:$W,21,FALSE)</f>
        <v>4</v>
      </c>
      <c r="W30" s="9">
        <f t="shared" ref="W30" si="40">SUM(N30:V31)</f>
        <v>31</v>
      </c>
      <c r="X30" s="11">
        <f t="shared" ref="X30" si="41">+M30+W30</f>
        <v>62</v>
      </c>
      <c r="Y30" s="11"/>
    </row>
    <row r="31" spans="1:25" ht="16" thickBot="1" x14ac:dyDescent="0.25">
      <c r="A31" s="16"/>
      <c r="B31" s="15"/>
      <c r="C31" s="6" t="str">
        <f>HLOOKUP(A30,[1]Sheet6!$A:$CN,3,FALSE)</f>
        <v>Dean Sharp</v>
      </c>
      <c r="D31" s="7"/>
      <c r="E31" s="7"/>
      <c r="F31" s="7"/>
      <c r="G31" s="7"/>
      <c r="H31" s="7"/>
      <c r="I31" s="7"/>
      <c r="J31" s="7"/>
      <c r="K31" s="7"/>
      <c r="L31" s="7"/>
      <c r="M31" s="15"/>
      <c r="N31" s="7"/>
      <c r="O31" s="7"/>
      <c r="P31" s="7"/>
      <c r="Q31" s="7"/>
      <c r="R31" s="7"/>
      <c r="S31" s="7"/>
      <c r="T31" s="7"/>
      <c r="U31" s="7"/>
      <c r="V31" s="7"/>
      <c r="W31" s="10"/>
      <c r="X31" s="13"/>
      <c r="Y31" s="13"/>
    </row>
    <row r="32" spans="1:25" x14ac:dyDescent="0.2">
      <c r="A32" s="14" t="s">
        <v>25</v>
      </c>
      <c r="B32" s="14">
        <f>VLOOKUP(A32,'[1]Scores - All Teams'!A:Y,25,FALSE)</f>
        <v>17</v>
      </c>
      <c r="C32" s="6" t="str">
        <f>HLOOKUP(A32,[1]Sheet6!$A:$CN,2,FALSE)</f>
        <v>Steve Feeney</v>
      </c>
      <c r="D32" s="7">
        <f>VLOOKUP($A32,'[1]Scores - All Teams'!$A:$W,3,FALSE)</f>
        <v>3</v>
      </c>
      <c r="E32" s="7">
        <f>VLOOKUP($A32,'[1]Scores - All Teams'!$A:$W,4,FALSE)</f>
        <v>4</v>
      </c>
      <c r="F32" s="7">
        <f>VLOOKUP($A32,'[1]Scores - All Teams'!$A:$W,5,FALSE)</f>
        <v>3</v>
      </c>
      <c r="G32" s="7">
        <f>VLOOKUP($A32,'[1]Scores - All Teams'!$A:$W,6,FALSE)</f>
        <v>4</v>
      </c>
      <c r="H32" s="7">
        <f>VLOOKUP($A32,'[1]Scores - All Teams'!$A:$W,7,FALSE)</f>
        <v>3</v>
      </c>
      <c r="I32" s="7">
        <f>VLOOKUP($A32,'[1]Scores - All Teams'!$A:$W,8,FALSE)</f>
        <v>3</v>
      </c>
      <c r="J32" s="7">
        <f>VLOOKUP($A32,'[1]Scores - All Teams'!$A:$W,9,FALSE)</f>
        <v>2</v>
      </c>
      <c r="K32" s="7">
        <f>VLOOKUP($A32,'[1]Scores - All Teams'!$A:$W,10,FALSE)</f>
        <v>3</v>
      </c>
      <c r="L32" s="7">
        <f>VLOOKUP($A32,'[1]Scores - All Teams'!$A:$W,11,FALSE)</f>
        <v>2</v>
      </c>
      <c r="M32" s="14">
        <f t="shared" ref="M32" si="42">SUM(D32:L33)</f>
        <v>27</v>
      </c>
      <c r="N32" s="7">
        <f>VLOOKUP($A32,'[1]Scores - All Teams'!$A:$W,13,FALSE)</f>
        <v>3</v>
      </c>
      <c r="O32" s="7">
        <f>VLOOKUP($A32,'[1]Scores - All Teams'!$A:$W,14,FALSE)</f>
        <v>3</v>
      </c>
      <c r="P32" s="7">
        <f>VLOOKUP($A32,'[1]Scores - All Teams'!$A:$W,15,FALSE)</f>
        <v>4</v>
      </c>
      <c r="Q32" s="7">
        <f>VLOOKUP($A32,'[1]Scores - All Teams'!$A:$W,16,FALSE)</f>
        <v>3</v>
      </c>
      <c r="R32" s="7">
        <f>VLOOKUP($A32,'[1]Scores - All Teams'!$A:$W,17,FALSE)</f>
        <v>4</v>
      </c>
      <c r="S32" s="7">
        <f>VLOOKUP($A32,'[1]Scores - All Teams'!$A:$W,18,FALSE)</f>
        <v>4</v>
      </c>
      <c r="T32" s="7">
        <f>VLOOKUP($A32,'[1]Scores - All Teams'!$A:$W,19,FALSE)</f>
        <v>4</v>
      </c>
      <c r="U32" s="7">
        <f>VLOOKUP($A32,'[1]Scores - All Teams'!$A:$W,20,FALSE)</f>
        <v>3</v>
      </c>
      <c r="V32" s="7">
        <f>VLOOKUP($A32,'[1]Scores - All Teams'!$A:$W,21,FALSE)</f>
        <v>4</v>
      </c>
      <c r="W32" s="9">
        <f t="shared" ref="W32" si="43">SUM(N32:V33)</f>
        <v>32</v>
      </c>
      <c r="X32" s="11">
        <f t="shared" ref="X32" si="44">+M32+W32</f>
        <v>59</v>
      </c>
      <c r="Y32" s="11"/>
    </row>
    <row r="33" spans="1:25" ht="16" thickBot="1" x14ac:dyDescent="0.25">
      <c r="A33" s="16"/>
      <c r="B33" s="15"/>
      <c r="C33" s="6" t="str">
        <f>HLOOKUP(A32,[1]Sheet6!$A:$CN,3,FALSE)</f>
        <v>Denny Feeney</v>
      </c>
      <c r="D33" s="7"/>
      <c r="E33" s="7"/>
      <c r="F33" s="7"/>
      <c r="G33" s="7"/>
      <c r="H33" s="7"/>
      <c r="I33" s="7"/>
      <c r="J33" s="7"/>
      <c r="K33" s="7"/>
      <c r="L33" s="7"/>
      <c r="M33" s="15"/>
      <c r="N33" s="7"/>
      <c r="O33" s="7"/>
      <c r="P33" s="7"/>
      <c r="Q33" s="7"/>
      <c r="R33" s="7"/>
      <c r="S33" s="7"/>
      <c r="T33" s="7"/>
      <c r="U33" s="7"/>
      <c r="V33" s="7"/>
      <c r="W33" s="10"/>
      <c r="X33" s="13"/>
      <c r="Y33" s="13"/>
    </row>
    <row r="34" spans="1:25" x14ac:dyDescent="0.2">
      <c r="A34" s="14" t="s">
        <v>26</v>
      </c>
      <c r="B34" s="14">
        <f>VLOOKUP(A34,'[1]Scores - All Teams'!A:Y,25,FALSE)</f>
        <v>18</v>
      </c>
      <c r="C34" s="6" t="str">
        <f>HLOOKUP(A34,[1]Sheet6!$A:$CN,2,FALSE)</f>
        <v>Harry Van Dinther</v>
      </c>
      <c r="D34" s="7">
        <f>VLOOKUP($A34,'[1]Scores - All Teams'!$A:$W,3,FALSE)</f>
        <v>3</v>
      </c>
      <c r="E34" s="7">
        <f>VLOOKUP($A34,'[1]Scores - All Teams'!$A:$W,4,FALSE)</f>
        <v>5</v>
      </c>
      <c r="F34" s="7">
        <f>VLOOKUP($A34,'[1]Scores - All Teams'!$A:$W,5,FALSE)</f>
        <v>3</v>
      </c>
      <c r="G34" s="7">
        <f>VLOOKUP($A34,'[1]Scores - All Teams'!$A:$W,6,FALSE)</f>
        <v>4</v>
      </c>
      <c r="H34" s="7">
        <f>VLOOKUP($A34,'[1]Scores - All Teams'!$A:$W,7,FALSE)</f>
        <v>4</v>
      </c>
      <c r="I34" s="7">
        <f>VLOOKUP($A34,'[1]Scores - All Teams'!$A:$W,8,FALSE)</f>
        <v>4</v>
      </c>
      <c r="J34" s="7">
        <f>VLOOKUP($A34,'[1]Scores - All Teams'!$A:$W,9,FALSE)</f>
        <v>3</v>
      </c>
      <c r="K34" s="7">
        <f>VLOOKUP($A34,'[1]Scores - All Teams'!$A:$W,10,FALSE)</f>
        <v>5</v>
      </c>
      <c r="L34" s="7">
        <f>VLOOKUP($A34,'[1]Scores - All Teams'!$A:$W,11,FALSE)</f>
        <v>4</v>
      </c>
      <c r="M34" s="14">
        <f t="shared" ref="M34" si="45">SUM(D34:L35)</f>
        <v>35</v>
      </c>
      <c r="N34" s="7">
        <f>VLOOKUP($A34,'[1]Scores - All Teams'!$A:$W,13,FALSE)</f>
        <v>2</v>
      </c>
      <c r="O34" s="7">
        <f>VLOOKUP($A34,'[1]Scores - All Teams'!$A:$W,14,FALSE)</f>
        <v>4</v>
      </c>
      <c r="P34" s="7">
        <f>VLOOKUP($A34,'[1]Scores - All Teams'!$A:$W,15,FALSE)</f>
        <v>4</v>
      </c>
      <c r="Q34" s="7">
        <f>VLOOKUP($A34,'[1]Scores - All Teams'!$A:$W,16,FALSE)</f>
        <v>3</v>
      </c>
      <c r="R34" s="7">
        <f>VLOOKUP($A34,'[1]Scores - All Teams'!$A:$W,17,FALSE)</f>
        <v>5</v>
      </c>
      <c r="S34" s="7">
        <f>VLOOKUP($A34,'[1]Scores - All Teams'!$A:$W,18,FALSE)</f>
        <v>4</v>
      </c>
      <c r="T34" s="7">
        <f>VLOOKUP($A34,'[1]Scores - All Teams'!$A:$W,19,FALSE)</f>
        <v>4</v>
      </c>
      <c r="U34" s="7">
        <f>VLOOKUP($A34,'[1]Scores - All Teams'!$A:$W,20,FALSE)</f>
        <v>2</v>
      </c>
      <c r="V34" s="7">
        <f>VLOOKUP($A34,'[1]Scores - All Teams'!$A:$W,21,FALSE)</f>
        <v>5</v>
      </c>
      <c r="W34" s="9">
        <f t="shared" ref="W34" si="46">SUM(N34:V35)</f>
        <v>33</v>
      </c>
      <c r="X34" s="11">
        <f t="shared" ref="X34" si="47">+M34+W34</f>
        <v>68</v>
      </c>
      <c r="Y34" s="11"/>
    </row>
    <row r="35" spans="1:25" ht="16" thickBot="1" x14ac:dyDescent="0.25">
      <c r="A35" s="16"/>
      <c r="B35" s="15"/>
      <c r="C35" s="6" t="str">
        <f>HLOOKUP(A34,[1]Sheet6!$A:$CN,3,FALSE)</f>
        <v>Rick Keown</v>
      </c>
      <c r="D35" s="7"/>
      <c r="E35" s="7"/>
      <c r="F35" s="7"/>
      <c r="G35" s="7"/>
      <c r="H35" s="7"/>
      <c r="I35" s="7"/>
      <c r="J35" s="7"/>
      <c r="K35" s="7"/>
      <c r="L35" s="7"/>
      <c r="M35" s="15"/>
      <c r="N35" s="7"/>
      <c r="O35" s="7"/>
      <c r="P35" s="7"/>
      <c r="Q35" s="7"/>
      <c r="R35" s="7"/>
      <c r="S35" s="7"/>
      <c r="T35" s="7"/>
      <c r="U35" s="7"/>
      <c r="V35" s="7"/>
      <c r="W35" s="10"/>
      <c r="X35" s="13"/>
      <c r="Y35" s="13"/>
    </row>
    <row r="36" spans="1:25" x14ac:dyDescent="0.2">
      <c r="A36" s="14" t="s">
        <v>27</v>
      </c>
      <c r="B36" s="14">
        <f>VLOOKUP(A36,'[1]Scores - All Teams'!A:Y,25,FALSE)</f>
        <v>18</v>
      </c>
      <c r="C36" s="6" t="str">
        <f>HLOOKUP(A36,[1]Sheet6!$A:$CN,2,FALSE)</f>
        <v>Trevor Rose</v>
      </c>
      <c r="D36" s="7">
        <f>VLOOKUP($A36,'[1]Scores - All Teams'!$A:$W,3,FALSE)</f>
        <v>3</v>
      </c>
      <c r="E36" s="7">
        <f>VLOOKUP($A36,'[1]Scores - All Teams'!$A:$W,4,FALSE)</f>
        <v>4</v>
      </c>
      <c r="F36" s="7">
        <f>VLOOKUP($A36,'[1]Scores - All Teams'!$A:$W,5,FALSE)</f>
        <v>3</v>
      </c>
      <c r="G36" s="7">
        <f>VLOOKUP($A36,'[1]Scores - All Teams'!$A:$W,6,FALSE)</f>
        <v>4</v>
      </c>
      <c r="H36" s="7">
        <f>VLOOKUP($A36,'[1]Scores - All Teams'!$A:$W,7,FALSE)</f>
        <v>4</v>
      </c>
      <c r="I36" s="7">
        <f>VLOOKUP($A36,'[1]Scores - All Teams'!$A:$W,8,FALSE)</f>
        <v>3</v>
      </c>
      <c r="J36" s="7">
        <f>VLOOKUP($A36,'[1]Scores - All Teams'!$A:$W,9,FALSE)</f>
        <v>2</v>
      </c>
      <c r="K36" s="7">
        <f>VLOOKUP($A36,'[1]Scores - All Teams'!$A:$W,10,FALSE)</f>
        <v>4</v>
      </c>
      <c r="L36" s="7">
        <f>VLOOKUP($A36,'[1]Scores - All Teams'!$A:$W,11,FALSE)</f>
        <v>2</v>
      </c>
      <c r="M36" s="14">
        <f t="shared" ref="M36" si="48">SUM(D36:L37)</f>
        <v>29</v>
      </c>
      <c r="N36" s="7">
        <f>VLOOKUP($A36,'[1]Scores - All Teams'!$A:$W,13,FALSE)</f>
        <v>3</v>
      </c>
      <c r="O36" s="7">
        <f>VLOOKUP($A36,'[1]Scores - All Teams'!$A:$W,14,FALSE)</f>
        <v>4</v>
      </c>
      <c r="P36" s="7">
        <f>VLOOKUP($A36,'[1]Scores - All Teams'!$A:$W,15,FALSE)</f>
        <v>4</v>
      </c>
      <c r="Q36" s="7">
        <f>VLOOKUP($A36,'[1]Scores - All Teams'!$A:$W,16,FALSE)</f>
        <v>2</v>
      </c>
      <c r="R36" s="7">
        <f>VLOOKUP($A36,'[1]Scores - All Teams'!$A:$W,17,FALSE)</f>
        <v>4</v>
      </c>
      <c r="S36" s="7">
        <f>VLOOKUP($A36,'[1]Scores - All Teams'!$A:$W,18,FALSE)</f>
        <v>3</v>
      </c>
      <c r="T36" s="7">
        <f>VLOOKUP($A36,'[1]Scores - All Teams'!$A:$W,19,FALSE)</f>
        <v>3</v>
      </c>
      <c r="U36" s="7">
        <f>VLOOKUP($A36,'[1]Scores - All Teams'!$A:$W,20,FALSE)</f>
        <v>3</v>
      </c>
      <c r="V36" s="7">
        <f>VLOOKUP($A36,'[1]Scores - All Teams'!$A:$W,21,FALSE)</f>
        <v>4</v>
      </c>
      <c r="W36" s="9">
        <f t="shared" ref="W36" si="49">SUM(N36:V37)</f>
        <v>30</v>
      </c>
      <c r="X36" s="11">
        <f t="shared" ref="X36" si="50">+M36+W36</f>
        <v>59</v>
      </c>
      <c r="Y36" s="11"/>
    </row>
    <row r="37" spans="1:25" ht="16" thickBot="1" x14ac:dyDescent="0.25">
      <c r="A37" s="16"/>
      <c r="B37" s="15"/>
      <c r="C37" s="6" t="str">
        <f>HLOOKUP(A36,[1]Sheet6!$A:$CN,3,FALSE)</f>
        <v>Adam Wolfe</v>
      </c>
      <c r="D37" s="7"/>
      <c r="E37" s="7"/>
      <c r="F37" s="7"/>
      <c r="G37" s="7"/>
      <c r="H37" s="7"/>
      <c r="I37" s="7"/>
      <c r="J37" s="7"/>
      <c r="K37" s="7"/>
      <c r="L37" s="7"/>
      <c r="M37" s="15"/>
      <c r="N37" s="7"/>
      <c r="O37" s="7"/>
      <c r="P37" s="7"/>
      <c r="Q37" s="7"/>
      <c r="R37" s="7"/>
      <c r="S37" s="7"/>
      <c r="T37" s="7"/>
      <c r="U37" s="7"/>
      <c r="V37" s="7"/>
      <c r="W37" s="10"/>
      <c r="X37" s="13"/>
      <c r="Y37" s="13"/>
    </row>
    <row r="38" spans="1:25" x14ac:dyDescent="0.2">
      <c r="A38" s="14" t="s">
        <v>28</v>
      </c>
      <c r="B38" s="14">
        <f>VLOOKUP(A38,'[1]Scores - All Teams'!A:Y,25,FALSE)</f>
        <v>18</v>
      </c>
      <c r="C38" s="6" t="str">
        <f>HLOOKUP(A38,[1]Sheet6!$A:$CN,2,FALSE)</f>
        <v>Andrew Bogdon</v>
      </c>
      <c r="D38" s="7">
        <f>VLOOKUP($A38,'[1]Scores - All Teams'!$A:$W,3,FALSE)</f>
        <v>4</v>
      </c>
      <c r="E38" s="7">
        <f>VLOOKUP($A38,'[1]Scores - All Teams'!$A:$W,4,FALSE)</f>
        <v>4</v>
      </c>
      <c r="F38" s="7">
        <f>VLOOKUP($A38,'[1]Scores - All Teams'!$A:$W,5,FALSE)</f>
        <v>3</v>
      </c>
      <c r="G38" s="7">
        <f>VLOOKUP($A38,'[1]Scores - All Teams'!$A:$W,6,FALSE)</f>
        <v>3</v>
      </c>
      <c r="H38" s="7">
        <f>VLOOKUP($A38,'[1]Scores - All Teams'!$A:$W,7,FALSE)</f>
        <v>4</v>
      </c>
      <c r="I38" s="7">
        <f>VLOOKUP($A38,'[1]Scores - All Teams'!$A:$W,8,FALSE)</f>
        <v>4</v>
      </c>
      <c r="J38" s="7">
        <f>VLOOKUP($A38,'[1]Scores - All Teams'!$A:$W,9,FALSE)</f>
        <v>3</v>
      </c>
      <c r="K38" s="7">
        <f>VLOOKUP($A38,'[1]Scores - All Teams'!$A:$W,10,FALSE)</f>
        <v>5</v>
      </c>
      <c r="L38" s="7">
        <f>VLOOKUP($A38,'[1]Scores - All Teams'!$A:$W,11,FALSE)</f>
        <v>3</v>
      </c>
      <c r="M38" s="14">
        <f t="shared" ref="M38" si="51">SUM(D38:L39)</f>
        <v>33</v>
      </c>
      <c r="N38" s="7">
        <f>VLOOKUP($A38,'[1]Scores - All Teams'!$A:$W,13,FALSE)</f>
        <v>2</v>
      </c>
      <c r="O38" s="7">
        <f>VLOOKUP($A38,'[1]Scores - All Teams'!$A:$W,14,FALSE)</f>
        <v>4</v>
      </c>
      <c r="P38" s="7">
        <f>VLOOKUP($A38,'[1]Scores - All Teams'!$A:$W,15,FALSE)</f>
        <v>3</v>
      </c>
      <c r="Q38" s="7">
        <f>VLOOKUP($A38,'[1]Scores - All Teams'!$A:$W,16,FALSE)</f>
        <v>3</v>
      </c>
      <c r="R38" s="7">
        <f>VLOOKUP($A38,'[1]Scores - All Teams'!$A:$W,17,FALSE)</f>
        <v>4</v>
      </c>
      <c r="S38" s="7">
        <f>VLOOKUP($A38,'[1]Scores - All Teams'!$A:$W,18,FALSE)</f>
        <v>4</v>
      </c>
      <c r="T38" s="7">
        <f>VLOOKUP($A38,'[1]Scores - All Teams'!$A:$W,19,FALSE)</f>
        <v>3</v>
      </c>
      <c r="U38" s="7">
        <f>VLOOKUP($A38,'[1]Scores - All Teams'!$A:$W,20,FALSE)</f>
        <v>3</v>
      </c>
      <c r="V38" s="7">
        <f>VLOOKUP($A38,'[1]Scores - All Teams'!$A:$W,21,FALSE)</f>
        <v>5</v>
      </c>
      <c r="W38" s="9">
        <f t="shared" ref="W38" si="52">SUM(N38:V39)</f>
        <v>31</v>
      </c>
      <c r="X38" s="11">
        <f t="shared" ref="X38" si="53">+M38+W38</f>
        <v>64</v>
      </c>
      <c r="Y38" s="11"/>
    </row>
    <row r="39" spans="1:25" ht="16" thickBot="1" x14ac:dyDescent="0.25">
      <c r="A39" s="16"/>
      <c r="B39" s="15"/>
      <c r="C39" s="6" t="str">
        <f>HLOOKUP(A38,[1]Sheet6!$A:$CN,3,FALSE)</f>
        <v>Dan Graul</v>
      </c>
      <c r="D39" s="7"/>
      <c r="E39" s="7"/>
      <c r="F39" s="7"/>
      <c r="G39" s="7"/>
      <c r="H39" s="7"/>
      <c r="I39" s="7"/>
      <c r="J39" s="7"/>
      <c r="K39" s="7"/>
      <c r="L39" s="7"/>
      <c r="M39" s="15"/>
      <c r="N39" s="7"/>
      <c r="O39" s="7"/>
      <c r="P39" s="7"/>
      <c r="Q39" s="7"/>
      <c r="R39" s="7"/>
      <c r="S39" s="7"/>
      <c r="T39" s="7"/>
      <c r="U39" s="7"/>
      <c r="V39" s="7"/>
      <c r="W39" s="10"/>
      <c r="X39" s="13"/>
      <c r="Y39" s="13"/>
    </row>
    <row r="40" spans="1:25" x14ac:dyDescent="0.2">
      <c r="A40" s="14" t="s">
        <v>29</v>
      </c>
      <c r="B40" s="14">
        <f>VLOOKUP(A40,'[1]Scores - All Teams'!A:Y,25,FALSE)</f>
        <v>18</v>
      </c>
      <c r="C40" s="6" t="str">
        <f>HLOOKUP(A40,[1]Sheet6!$A:$CN,2,FALSE)</f>
        <v>Mark Mohr</v>
      </c>
      <c r="D40" s="7">
        <f>VLOOKUP($A40,'[1]Scores - All Teams'!$A:$W,3,FALSE)</f>
        <v>3</v>
      </c>
      <c r="E40" s="7">
        <f>VLOOKUP($A40,'[1]Scores - All Teams'!$A:$W,4,FALSE)</f>
        <v>4</v>
      </c>
      <c r="F40" s="7">
        <f>VLOOKUP($A40,'[1]Scores - All Teams'!$A:$W,5,FALSE)</f>
        <v>2</v>
      </c>
      <c r="G40" s="7">
        <f>VLOOKUP($A40,'[1]Scores - All Teams'!$A:$W,6,FALSE)</f>
        <v>3</v>
      </c>
      <c r="H40" s="7">
        <f>VLOOKUP($A40,'[1]Scores - All Teams'!$A:$W,7,FALSE)</f>
        <v>4</v>
      </c>
      <c r="I40" s="7">
        <f>VLOOKUP($A40,'[1]Scores - All Teams'!$A:$W,8,FALSE)</f>
        <v>3</v>
      </c>
      <c r="J40" s="7">
        <f>VLOOKUP($A40,'[1]Scores - All Teams'!$A:$W,9,FALSE)</f>
        <v>2</v>
      </c>
      <c r="K40" s="7">
        <f>VLOOKUP($A40,'[1]Scores - All Teams'!$A:$W,10,FALSE)</f>
        <v>4</v>
      </c>
      <c r="L40" s="7">
        <f>VLOOKUP($A40,'[1]Scores - All Teams'!$A:$W,11,FALSE)</f>
        <v>2</v>
      </c>
      <c r="M40" s="14">
        <f t="shared" ref="M40" si="54">SUM(D40:L41)</f>
        <v>27</v>
      </c>
      <c r="N40" s="7">
        <f>VLOOKUP($A40,'[1]Scores - All Teams'!$A:$W,13,FALSE)</f>
        <v>3</v>
      </c>
      <c r="O40" s="7">
        <f>VLOOKUP($A40,'[1]Scores - All Teams'!$A:$W,14,FALSE)</f>
        <v>4</v>
      </c>
      <c r="P40" s="7">
        <f>VLOOKUP($A40,'[1]Scores - All Teams'!$A:$W,15,FALSE)</f>
        <v>3</v>
      </c>
      <c r="Q40" s="7">
        <f>VLOOKUP($A40,'[1]Scores - All Teams'!$A:$W,16,FALSE)</f>
        <v>3</v>
      </c>
      <c r="R40" s="7">
        <f>VLOOKUP($A40,'[1]Scores - All Teams'!$A:$W,17,FALSE)</f>
        <v>4</v>
      </c>
      <c r="S40" s="7">
        <f>VLOOKUP($A40,'[1]Scores - All Teams'!$A:$W,18,FALSE)</f>
        <v>4</v>
      </c>
      <c r="T40" s="7">
        <f>VLOOKUP($A40,'[1]Scores - All Teams'!$A:$W,19,FALSE)</f>
        <v>3</v>
      </c>
      <c r="U40" s="7">
        <f>VLOOKUP($A40,'[1]Scores - All Teams'!$A:$W,20,FALSE)</f>
        <v>2</v>
      </c>
      <c r="V40" s="7">
        <f>VLOOKUP($A40,'[1]Scores - All Teams'!$A:$W,21,FALSE)</f>
        <v>4</v>
      </c>
      <c r="W40" s="9">
        <f t="shared" ref="W40" si="55">SUM(N40:V41)</f>
        <v>30</v>
      </c>
      <c r="X40" s="11">
        <f t="shared" ref="X40" si="56">+M40+W40</f>
        <v>57</v>
      </c>
      <c r="Y40" s="11" t="s">
        <v>30</v>
      </c>
    </row>
    <row r="41" spans="1:25" ht="16" thickBot="1" x14ac:dyDescent="0.25">
      <c r="A41" s="16"/>
      <c r="B41" s="15"/>
      <c r="C41" s="6" t="str">
        <f>HLOOKUP(A40,[1]Sheet6!$A:$CN,3,FALSE)</f>
        <v>Terry Adair</v>
      </c>
      <c r="D41" s="7"/>
      <c r="E41" s="7"/>
      <c r="F41" s="7"/>
      <c r="G41" s="7"/>
      <c r="H41" s="7"/>
      <c r="I41" s="7"/>
      <c r="J41" s="7"/>
      <c r="K41" s="7"/>
      <c r="L41" s="7"/>
      <c r="M41" s="15"/>
      <c r="N41" s="7"/>
      <c r="O41" s="7"/>
      <c r="P41" s="7"/>
      <c r="Q41" s="7"/>
      <c r="R41" s="7"/>
      <c r="S41" s="7"/>
      <c r="T41" s="7"/>
      <c r="U41" s="7"/>
      <c r="V41" s="7"/>
      <c r="W41" s="10"/>
      <c r="X41" s="13"/>
      <c r="Y41" s="13"/>
    </row>
    <row r="42" spans="1:25" x14ac:dyDescent="0.2">
      <c r="A42" s="14" t="s">
        <v>31</v>
      </c>
      <c r="B42" s="14">
        <f>VLOOKUP(A42,'[1]Scores - All Teams'!A:Y,25,FALSE)</f>
        <v>18</v>
      </c>
      <c r="C42" s="6" t="str">
        <f>HLOOKUP(A42,[1]Sheet6!$A:$CN,2,FALSE)</f>
        <v>Bill Morgan</v>
      </c>
      <c r="D42" s="7">
        <f>VLOOKUP($A42,'[1]Scores - All Teams'!$A:$W,3,FALSE)</f>
        <v>4</v>
      </c>
      <c r="E42" s="7">
        <f>VLOOKUP($A42,'[1]Scores - All Teams'!$A:$W,4,FALSE)</f>
        <v>3</v>
      </c>
      <c r="F42" s="7">
        <f>VLOOKUP($A42,'[1]Scores - All Teams'!$A:$W,5,FALSE)</f>
        <v>3</v>
      </c>
      <c r="G42" s="7">
        <f>VLOOKUP($A42,'[1]Scores - All Teams'!$A:$W,6,FALSE)</f>
        <v>3</v>
      </c>
      <c r="H42" s="7">
        <f>VLOOKUP($A42,'[1]Scores - All Teams'!$A:$W,7,FALSE)</f>
        <v>4</v>
      </c>
      <c r="I42" s="7">
        <f>VLOOKUP($A42,'[1]Scores - All Teams'!$A:$W,8,FALSE)</f>
        <v>4</v>
      </c>
      <c r="J42" s="7">
        <f>VLOOKUP($A42,'[1]Scores - All Teams'!$A:$W,9,FALSE)</f>
        <v>2</v>
      </c>
      <c r="K42" s="7">
        <f>VLOOKUP($A42,'[1]Scores - All Teams'!$A:$W,10,FALSE)</f>
        <v>4</v>
      </c>
      <c r="L42" s="7">
        <f>VLOOKUP($A42,'[1]Scores - All Teams'!$A:$W,11,FALSE)</f>
        <v>4</v>
      </c>
      <c r="M42" s="14">
        <f t="shared" ref="M42" si="57">SUM(D42:L43)</f>
        <v>31</v>
      </c>
      <c r="N42" s="7">
        <f>VLOOKUP($A42,'[1]Scores - All Teams'!$A:$W,13,FALSE)</f>
        <v>2</v>
      </c>
      <c r="O42" s="7">
        <f>VLOOKUP($A42,'[1]Scores - All Teams'!$A:$W,14,FALSE)</f>
        <v>4</v>
      </c>
      <c r="P42" s="7">
        <f>VLOOKUP($A42,'[1]Scores - All Teams'!$A:$W,15,FALSE)</f>
        <v>4</v>
      </c>
      <c r="Q42" s="7">
        <f>VLOOKUP($A42,'[1]Scores - All Teams'!$A:$W,16,FALSE)</f>
        <v>4</v>
      </c>
      <c r="R42" s="7">
        <f>VLOOKUP($A42,'[1]Scores - All Teams'!$A:$W,17,FALSE)</f>
        <v>5</v>
      </c>
      <c r="S42" s="7">
        <f>VLOOKUP($A42,'[1]Scores - All Teams'!$A:$W,18,FALSE)</f>
        <v>5</v>
      </c>
      <c r="T42" s="7">
        <f>VLOOKUP($A42,'[1]Scores - All Teams'!$A:$W,19,FALSE)</f>
        <v>4</v>
      </c>
      <c r="U42" s="7">
        <f>VLOOKUP($A42,'[1]Scores - All Teams'!$A:$W,20,FALSE)</f>
        <v>3</v>
      </c>
      <c r="V42" s="7">
        <f>VLOOKUP($A42,'[1]Scores - All Teams'!$A:$W,21,FALSE)</f>
        <v>5</v>
      </c>
      <c r="W42" s="9">
        <f t="shared" ref="W42" si="58">SUM(N42:V43)</f>
        <v>36</v>
      </c>
      <c r="X42" s="11">
        <f t="shared" ref="X42" si="59">+M42+W42</f>
        <v>67</v>
      </c>
      <c r="Y42" s="11"/>
    </row>
    <row r="43" spans="1:25" ht="16" thickBot="1" x14ac:dyDescent="0.25">
      <c r="A43" s="16"/>
      <c r="B43" s="15"/>
      <c r="C43" s="6" t="str">
        <f>HLOOKUP(A42,[1]Sheet6!$A:$CN,3,FALSE)</f>
        <v>Gord Davey</v>
      </c>
      <c r="D43" s="7"/>
      <c r="E43" s="7"/>
      <c r="F43" s="7"/>
      <c r="G43" s="7"/>
      <c r="H43" s="7"/>
      <c r="I43" s="7"/>
      <c r="J43" s="7"/>
      <c r="K43" s="7"/>
      <c r="L43" s="7"/>
      <c r="M43" s="15"/>
      <c r="N43" s="7"/>
      <c r="O43" s="7"/>
      <c r="P43" s="7"/>
      <c r="Q43" s="7"/>
      <c r="R43" s="7"/>
      <c r="S43" s="7"/>
      <c r="T43" s="7"/>
      <c r="U43" s="7"/>
      <c r="V43" s="7"/>
      <c r="W43" s="10"/>
      <c r="X43" s="13"/>
      <c r="Y43" s="13"/>
    </row>
    <row r="44" spans="1:25" x14ac:dyDescent="0.2">
      <c r="A44" s="14" t="s">
        <v>32</v>
      </c>
      <c r="B44" s="14">
        <f>VLOOKUP(A44,'[1]Scores - All Teams'!A:Y,25,FALSE)</f>
        <v>18</v>
      </c>
      <c r="C44" s="6" t="str">
        <f>HLOOKUP(A44,[1]Sheet6!$A:$CN,2,FALSE)</f>
        <v>Dave Shepley</v>
      </c>
      <c r="D44" s="7">
        <f>VLOOKUP($A44,'[1]Scores - All Teams'!$A:$W,3,FALSE)</f>
        <v>3</v>
      </c>
      <c r="E44" s="7">
        <f>VLOOKUP($A44,'[1]Scores - All Teams'!$A:$W,4,FALSE)</f>
        <v>5</v>
      </c>
      <c r="F44" s="7">
        <f>VLOOKUP($A44,'[1]Scores - All Teams'!$A:$W,5,FALSE)</f>
        <v>3</v>
      </c>
      <c r="G44" s="7">
        <f>VLOOKUP($A44,'[1]Scores - All Teams'!$A:$W,6,FALSE)</f>
        <v>4</v>
      </c>
      <c r="H44" s="7">
        <f>VLOOKUP($A44,'[1]Scores - All Teams'!$A:$W,7,FALSE)</f>
        <v>5</v>
      </c>
      <c r="I44" s="7">
        <f>VLOOKUP($A44,'[1]Scores - All Teams'!$A:$W,8,FALSE)</f>
        <v>4</v>
      </c>
      <c r="J44" s="7">
        <f>VLOOKUP($A44,'[1]Scores - All Teams'!$A:$W,9,FALSE)</f>
        <v>3</v>
      </c>
      <c r="K44" s="7">
        <f>VLOOKUP($A44,'[1]Scores - All Teams'!$A:$W,10,FALSE)</f>
        <v>5</v>
      </c>
      <c r="L44" s="7">
        <f>VLOOKUP($A44,'[1]Scores - All Teams'!$A:$W,11,FALSE)</f>
        <v>3</v>
      </c>
      <c r="M44" s="14">
        <f t="shared" ref="M44" si="60">SUM(D44:L45)</f>
        <v>35</v>
      </c>
      <c r="N44" s="7">
        <f>VLOOKUP($A44,'[1]Scores - All Teams'!$A:$W,13,FALSE)</f>
        <v>2</v>
      </c>
      <c r="O44" s="7">
        <f>VLOOKUP($A44,'[1]Scores - All Teams'!$A:$W,14,FALSE)</f>
        <v>4</v>
      </c>
      <c r="P44" s="7">
        <f>VLOOKUP($A44,'[1]Scores - All Teams'!$A:$W,15,FALSE)</f>
        <v>4</v>
      </c>
      <c r="Q44" s="7">
        <f>VLOOKUP($A44,'[1]Scores - All Teams'!$A:$W,16,FALSE)</f>
        <v>3</v>
      </c>
      <c r="R44" s="7">
        <f>VLOOKUP($A44,'[1]Scores - All Teams'!$A:$W,17,FALSE)</f>
        <v>5</v>
      </c>
      <c r="S44" s="7">
        <f>VLOOKUP($A44,'[1]Scores - All Teams'!$A:$W,18,FALSE)</f>
        <v>3</v>
      </c>
      <c r="T44" s="7">
        <f>VLOOKUP($A44,'[1]Scores - All Teams'!$A:$W,19,FALSE)</f>
        <v>3</v>
      </c>
      <c r="U44" s="7">
        <f>VLOOKUP($A44,'[1]Scores - All Teams'!$A:$W,20,FALSE)</f>
        <v>2</v>
      </c>
      <c r="V44" s="7">
        <f>VLOOKUP($A44,'[1]Scores - All Teams'!$A:$W,21,FALSE)</f>
        <v>5</v>
      </c>
      <c r="W44" s="9">
        <f t="shared" ref="W44" si="61">SUM(N44:V45)</f>
        <v>31</v>
      </c>
      <c r="X44" s="11">
        <f t="shared" ref="X44" si="62">+M44+W44</f>
        <v>66</v>
      </c>
      <c r="Y44" s="11"/>
    </row>
    <row r="45" spans="1:25" ht="16" thickBot="1" x14ac:dyDescent="0.25">
      <c r="A45" s="15"/>
      <c r="B45" s="15"/>
      <c r="C45" s="6" t="str">
        <f>HLOOKUP(A44,[1]Sheet6!$A:$CN,3,FALSE)</f>
        <v>Don Corby</v>
      </c>
      <c r="D45" s="8"/>
      <c r="E45" s="8"/>
      <c r="F45" s="8"/>
      <c r="G45" s="8"/>
      <c r="H45" s="8"/>
      <c r="I45" s="8"/>
      <c r="J45" s="8"/>
      <c r="K45" s="8"/>
      <c r="L45" s="8"/>
      <c r="M45" s="15"/>
      <c r="N45" s="8"/>
      <c r="O45" s="8"/>
      <c r="P45" s="8"/>
      <c r="Q45" s="8"/>
      <c r="R45" s="8"/>
      <c r="S45" s="8"/>
      <c r="T45" s="8"/>
      <c r="U45" s="8"/>
      <c r="V45" s="8"/>
      <c r="W45" s="10"/>
      <c r="X45" s="12"/>
      <c r="Y45" s="13"/>
    </row>
  </sheetData>
  <mergeCells count="528">
    <mergeCell ref="H2:H3"/>
    <mergeCell ref="I2:I3"/>
    <mergeCell ref="J2:J3"/>
    <mergeCell ref="K2:K3"/>
    <mergeCell ref="L2:L3"/>
    <mergeCell ref="M2:M3"/>
    <mergeCell ref="A2:A3"/>
    <mergeCell ref="B2:B3"/>
    <mergeCell ref="D2:D3"/>
    <mergeCell ref="E2:E3"/>
    <mergeCell ref="F2:F3"/>
    <mergeCell ref="G2:G3"/>
    <mergeCell ref="T2:T3"/>
    <mergeCell ref="U2:U3"/>
    <mergeCell ref="V2:V3"/>
    <mergeCell ref="W2:W3"/>
    <mergeCell ref="X2:X3"/>
    <mergeCell ref="Y2:Y3"/>
    <mergeCell ref="N2:N3"/>
    <mergeCell ref="O2:O3"/>
    <mergeCell ref="P2:P3"/>
    <mergeCell ref="Q2:Q3"/>
    <mergeCell ref="R2:R3"/>
    <mergeCell ref="S2:S3"/>
    <mergeCell ref="H4:H5"/>
    <mergeCell ref="I4:I5"/>
    <mergeCell ref="J4:J5"/>
    <mergeCell ref="K4:K5"/>
    <mergeCell ref="L4:L5"/>
    <mergeCell ref="M4:M5"/>
    <mergeCell ref="A4:A5"/>
    <mergeCell ref="B4:B5"/>
    <mergeCell ref="D4:D5"/>
    <mergeCell ref="E4:E5"/>
    <mergeCell ref="F4:F5"/>
    <mergeCell ref="G4:G5"/>
    <mergeCell ref="T4:T5"/>
    <mergeCell ref="U4:U5"/>
    <mergeCell ref="V4:V5"/>
    <mergeCell ref="W4:W5"/>
    <mergeCell ref="X4:X5"/>
    <mergeCell ref="Y4:Y5"/>
    <mergeCell ref="N4:N5"/>
    <mergeCell ref="O4:O5"/>
    <mergeCell ref="P4:P5"/>
    <mergeCell ref="Q4:Q5"/>
    <mergeCell ref="R4:R5"/>
    <mergeCell ref="S4:S5"/>
    <mergeCell ref="H6:H7"/>
    <mergeCell ref="I6:I7"/>
    <mergeCell ref="J6:J7"/>
    <mergeCell ref="K6:K7"/>
    <mergeCell ref="L6:L7"/>
    <mergeCell ref="M6:M7"/>
    <mergeCell ref="A6:A7"/>
    <mergeCell ref="B6:B7"/>
    <mergeCell ref="D6:D7"/>
    <mergeCell ref="E6:E7"/>
    <mergeCell ref="F6:F7"/>
    <mergeCell ref="G6:G7"/>
    <mergeCell ref="T6:T7"/>
    <mergeCell ref="U6:U7"/>
    <mergeCell ref="V6:V7"/>
    <mergeCell ref="W6:W7"/>
    <mergeCell ref="X6:X7"/>
    <mergeCell ref="Y6:Y7"/>
    <mergeCell ref="N6:N7"/>
    <mergeCell ref="O6:O7"/>
    <mergeCell ref="P6:P7"/>
    <mergeCell ref="Q6:Q7"/>
    <mergeCell ref="R6:R7"/>
    <mergeCell ref="S6:S7"/>
    <mergeCell ref="H8:H9"/>
    <mergeCell ref="I8:I9"/>
    <mergeCell ref="J8:J9"/>
    <mergeCell ref="K8:K9"/>
    <mergeCell ref="L8:L9"/>
    <mergeCell ref="M8:M9"/>
    <mergeCell ref="A8:A9"/>
    <mergeCell ref="B8:B9"/>
    <mergeCell ref="D8:D9"/>
    <mergeCell ref="E8:E9"/>
    <mergeCell ref="F8:F9"/>
    <mergeCell ref="G8:G9"/>
    <mergeCell ref="T8:T9"/>
    <mergeCell ref="U8:U9"/>
    <mergeCell ref="V8:V9"/>
    <mergeCell ref="W8:W9"/>
    <mergeCell ref="X8:X9"/>
    <mergeCell ref="Y8:Y9"/>
    <mergeCell ref="N8:N9"/>
    <mergeCell ref="O8:O9"/>
    <mergeCell ref="P8:P9"/>
    <mergeCell ref="Q8:Q9"/>
    <mergeCell ref="R8:R9"/>
    <mergeCell ref="S8:S9"/>
    <mergeCell ref="H10:H11"/>
    <mergeCell ref="I10:I11"/>
    <mergeCell ref="J10:J11"/>
    <mergeCell ref="K10:K11"/>
    <mergeCell ref="L10:L11"/>
    <mergeCell ref="M10:M11"/>
    <mergeCell ref="A10:A11"/>
    <mergeCell ref="B10:B11"/>
    <mergeCell ref="D10:D11"/>
    <mergeCell ref="E10:E11"/>
    <mergeCell ref="F10:F11"/>
    <mergeCell ref="G10:G11"/>
    <mergeCell ref="T10:T11"/>
    <mergeCell ref="U10:U11"/>
    <mergeCell ref="V10:V11"/>
    <mergeCell ref="W10:W11"/>
    <mergeCell ref="X10:X11"/>
    <mergeCell ref="Y10:Y11"/>
    <mergeCell ref="N10:N11"/>
    <mergeCell ref="O10:O11"/>
    <mergeCell ref="P10:P11"/>
    <mergeCell ref="Q10:Q11"/>
    <mergeCell ref="R10:R11"/>
    <mergeCell ref="S10:S11"/>
    <mergeCell ref="H12:H13"/>
    <mergeCell ref="I12:I13"/>
    <mergeCell ref="J12:J13"/>
    <mergeCell ref="K12:K13"/>
    <mergeCell ref="L12:L13"/>
    <mergeCell ref="M12:M13"/>
    <mergeCell ref="A12:A13"/>
    <mergeCell ref="B12:B13"/>
    <mergeCell ref="D12:D13"/>
    <mergeCell ref="E12:E13"/>
    <mergeCell ref="F12:F13"/>
    <mergeCell ref="G12:G13"/>
    <mergeCell ref="T12:T13"/>
    <mergeCell ref="U12:U13"/>
    <mergeCell ref="V12:V13"/>
    <mergeCell ref="W12:W13"/>
    <mergeCell ref="X12:X13"/>
    <mergeCell ref="Y12:Y13"/>
    <mergeCell ref="N12:N13"/>
    <mergeCell ref="O12:O13"/>
    <mergeCell ref="P12:P13"/>
    <mergeCell ref="Q12:Q13"/>
    <mergeCell ref="R12:R13"/>
    <mergeCell ref="S12:S13"/>
    <mergeCell ref="H14:H15"/>
    <mergeCell ref="I14:I15"/>
    <mergeCell ref="J14:J15"/>
    <mergeCell ref="K14:K15"/>
    <mergeCell ref="L14:L15"/>
    <mergeCell ref="M14:M15"/>
    <mergeCell ref="A14:A15"/>
    <mergeCell ref="B14:B15"/>
    <mergeCell ref="D14:D15"/>
    <mergeCell ref="E14:E15"/>
    <mergeCell ref="F14:F15"/>
    <mergeCell ref="G14:G15"/>
    <mergeCell ref="T14:T15"/>
    <mergeCell ref="U14:U15"/>
    <mergeCell ref="V14:V15"/>
    <mergeCell ref="W14:W15"/>
    <mergeCell ref="X14:X15"/>
    <mergeCell ref="Y14:Y15"/>
    <mergeCell ref="N14:N15"/>
    <mergeCell ref="O14:O15"/>
    <mergeCell ref="P14:P15"/>
    <mergeCell ref="Q14:Q15"/>
    <mergeCell ref="R14:R15"/>
    <mergeCell ref="S14:S15"/>
    <mergeCell ref="H16:H17"/>
    <mergeCell ref="I16:I17"/>
    <mergeCell ref="J16:J17"/>
    <mergeCell ref="K16:K17"/>
    <mergeCell ref="L16:L17"/>
    <mergeCell ref="M16:M17"/>
    <mergeCell ref="A16:A17"/>
    <mergeCell ref="B16:B17"/>
    <mergeCell ref="D16:D17"/>
    <mergeCell ref="E16:E17"/>
    <mergeCell ref="F16:F17"/>
    <mergeCell ref="G16:G17"/>
    <mergeCell ref="T16:T17"/>
    <mergeCell ref="U16:U17"/>
    <mergeCell ref="V16:V17"/>
    <mergeCell ref="W16:W17"/>
    <mergeCell ref="X16:X17"/>
    <mergeCell ref="Y16:Y17"/>
    <mergeCell ref="N16:N17"/>
    <mergeCell ref="O16:O17"/>
    <mergeCell ref="P16:P17"/>
    <mergeCell ref="Q16:Q17"/>
    <mergeCell ref="R16:R17"/>
    <mergeCell ref="S16:S17"/>
    <mergeCell ref="H18:H19"/>
    <mergeCell ref="I18:I19"/>
    <mergeCell ref="J18:J19"/>
    <mergeCell ref="K18:K19"/>
    <mergeCell ref="L18:L19"/>
    <mergeCell ref="M18:M19"/>
    <mergeCell ref="A18:A19"/>
    <mergeCell ref="B18:B19"/>
    <mergeCell ref="D18:D19"/>
    <mergeCell ref="E18:E19"/>
    <mergeCell ref="F18:F19"/>
    <mergeCell ref="G18:G19"/>
    <mergeCell ref="T18:T19"/>
    <mergeCell ref="U18:U19"/>
    <mergeCell ref="V18:V19"/>
    <mergeCell ref="W18:W19"/>
    <mergeCell ref="X18:X19"/>
    <mergeCell ref="Y18:Y19"/>
    <mergeCell ref="N18:N19"/>
    <mergeCell ref="O18:O19"/>
    <mergeCell ref="P18:P19"/>
    <mergeCell ref="Q18:Q19"/>
    <mergeCell ref="R18:R19"/>
    <mergeCell ref="S18:S19"/>
    <mergeCell ref="H20:H21"/>
    <mergeCell ref="I20:I21"/>
    <mergeCell ref="J20:J21"/>
    <mergeCell ref="K20:K21"/>
    <mergeCell ref="L20:L21"/>
    <mergeCell ref="M20:M21"/>
    <mergeCell ref="A20:A21"/>
    <mergeCell ref="B20:B21"/>
    <mergeCell ref="D20:D21"/>
    <mergeCell ref="E20:E21"/>
    <mergeCell ref="F20:F21"/>
    <mergeCell ref="G20:G21"/>
    <mergeCell ref="T20:T21"/>
    <mergeCell ref="U20:U21"/>
    <mergeCell ref="V20:V21"/>
    <mergeCell ref="W20:W21"/>
    <mergeCell ref="X20:X21"/>
    <mergeCell ref="Y20:Y21"/>
    <mergeCell ref="N20:N21"/>
    <mergeCell ref="O20:O21"/>
    <mergeCell ref="P20:P21"/>
    <mergeCell ref="Q20:Q21"/>
    <mergeCell ref="R20:R21"/>
    <mergeCell ref="S20:S21"/>
    <mergeCell ref="H22:H23"/>
    <mergeCell ref="I22:I23"/>
    <mergeCell ref="J22:J23"/>
    <mergeCell ref="K22:K23"/>
    <mergeCell ref="L22:L23"/>
    <mergeCell ref="M22:M23"/>
    <mergeCell ref="A22:A23"/>
    <mergeCell ref="B22:B23"/>
    <mergeCell ref="D22:D23"/>
    <mergeCell ref="E22:E23"/>
    <mergeCell ref="F22:F23"/>
    <mergeCell ref="G22:G23"/>
    <mergeCell ref="T22:T23"/>
    <mergeCell ref="U22:U23"/>
    <mergeCell ref="V22:V23"/>
    <mergeCell ref="W22:W23"/>
    <mergeCell ref="X22:X23"/>
    <mergeCell ref="Y22:Y23"/>
    <mergeCell ref="N22:N23"/>
    <mergeCell ref="O22:O23"/>
    <mergeCell ref="P22:P23"/>
    <mergeCell ref="Q22:Q23"/>
    <mergeCell ref="R22:R23"/>
    <mergeCell ref="S22:S23"/>
    <mergeCell ref="H24:H25"/>
    <mergeCell ref="I24:I25"/>
    <mergeCell ref="J24:J25"/>
    <mergeCell ref="K24:K25"/>
    <mergeCell ref="L24:L25"/>
    <mergeCell ref="M24:M25"/>
    <mergeCell ref="A24:A25"/>
    <mergeCell ref="B24:B25"/>
    <mergeCell ref="D24:D25"/>
    <mergeCell ref="E24:E25"/>
    <mergeCell ref="F24:F25"/>
    <mergeCell ref="G24:G25"/>
    <mergeCell ref="T24:T25"/>
    <mergeCell ref="U24:U25"/>
    <mergeCell ref="V24:V25"/>
    <mergeCell ref="W24:W25"/>
    <mergeCell ref="X24:X25"/>
    <mergeCell ref="Y24:Y25"/>
    <mergeCell ref="N24:N25"/>
    <mergeCell ref="O24:O25"/>
    <mergeCell ref="P24:P25"/>
    <mergeCell ref="Q24:Q25"/>
    <mergeCell ref="R24:R25"/>
    <mergeCell ref="S24:S25"/>
    <mergeCell ref="H26:H27"/>
    <mergeCell ref="I26:I27"/>
    <mergeCell ref="J26:J27"/>
    <mergeCell ref="K26:K27"/>
    <mergeCell ref="L26:L27"/>
    <mergeCell ref="M26:M27"/>
    <mergeCell ref="A26:A27"/>
    <mergeCell ref="B26:B27"/>
    <mergeCell ref="D26:D27"/>
    <mergeCell ref="E26:E27"/>
    <mergeCell ref="F26:F27"/>
    <mergeCell ref="G26:G27"/>
    <mergeCell ref="T26:T27"/>
    <mergeCell ref="U26:U27"/>
    <mergeCell ref="V26:V27"/>
    <mergeCell ref="W26:W27"/>
    <mergeCell ref="X26:X27"/>
    <mergeCell ref="Y26:Y27"/>
    <mergeCell ref="N26:N27"/>
    <mergeCell ref="O26:O27"/>
    <mergeCell ref="P26:P27"/>
    <mergeCell ref="Q26:Q27"/>
    <mergeCell ref="R26:R27"/>
    <mergeCell ref="S26:S27"/>
    <mergeCell ref="H28:H29"/>
    <mergeCell ref="I28:I29"/>
    <mergeCell ref="J28:J29"/>
    <mergeCell ref="K28:K29"/>
    <mergeCell ref="L28:L29"/>
    <mergeCell ref="M28:M29"/>
    <mergeCell ref="A28:A29"/>
    <mergeCell ref="B28:B29"/>
    <mergeCell ref="D28:D29"/>
    <mergeCell ref="E28:E29"/>
    <mergeCell ref="F28:F29"/>
    <mergeCell ref="G28:G29"/>
    <mergeCell ref="T28:T29"/>
    <mergeCell ref="U28:U29"/>
    <mergeCell ref="V28:V29"/>
    <mergeCell ref="W28:W29"/>
    <mergeCell ref="X28:X29"/>
    <mergeCell ref="Y28:Y29"/>
    <mergeCell ref="N28:N29"/>
    <mergeCell ref="O28:O29"/>
    <mergeCell ref="P28:P29"/>
    <mergeCell ref="Q28:Q29"/>
    <mergeCell ref="R28:R29"/>
    <mergeCell ref="S28:S29"/>
    <mergeCell ref="H30:H31"/>
    <mergeCell ref="I30:I31"/>
    <mergeCell ref="J30:J31"/>
    <mergeCell ref="K30:K31"/>
    <mergeCell ref="L30:L31"/>
    <mergeCell ref="M30:M31"/>
    <mergeCell ref="A30:A31"/>
    <mergeCell ref="B30:B31"/>
    <mergeCell ref="D30:D31"/>
    <mergeCell ref="E30:E31"/>
    <mergeCell ref="F30:F31"/>
    <mergeCell ref="G30:G31"/>
    <mergeCell ref="T30:T31"/>
    <mergeCell ref="U30:U31"/>
    <mergeCell ref="V30:V31"/>
    <mergeCell ref="W30:W31"/>
    <mergeCell ref="X30:X31"/>
    <mergeCell ref="Y30:Y31"/>
    <mergeCell ref="N30:N31"/>
    <mergeCell ref="O30:O31"/>
    <mergeCell ref="P30:P31"/>
    <mergeCell ref="Q30:Q31"/>
    <mergeCell ref="R30:R31"/>
    <mergeCell ref="S30:S31"/>
    <mergeCell ref="H32:H33"/>
    <mergeCell ref="I32:I33"/>
    <mergeCell ref="J32:J33"/>
    <mergeCell ref="K32:K33"/>
    <mergeCell ref="L32:L33"/>
    <mergeCell ref="M32:M33"/>
    <mergeCell ref="A32:A33"/>
    <mergeCell ref="B32:B33"/>
    <mergeCell ref="D32:D33"/>
    <mergeCell ref="E32:E33"/>
    <mergeCell ref="F32:F33"/>
    <mergeCell ref="G32:G33"/>
    <mergeCell ref="T32:T33"/>
    <mergeCell ref="U32:U33"/>
    <mergeCell ref="V32:V33"/>
    <mergeCell ref="W32:W33"/>
    <mergeCell ref="X32:X33"/>
    <mergeCell ref="Y32:Y33"/>
    <mergeCell ref="N32:N33"/>
    <mergeCell ref="O32:O33"/>
    <mergeCell ref="P32:P33"/>
    <mergeCell ref="Q32:Q33"/>
    <mergeCell ref="R32:R33"/>
    <mergeCell ref="S32:S33"/>
    <mergeCell ref="H34:H35"/>
    <mergeCell ref="I34:I35"/>
    <mergeCell ref="J34:J35"/>
    <mergeCell ref="K34:K35"/>
    <mergeCell ref="L34:L35"/>
    <mergeCell ref="M34:M35"/>
    <mergeCell ref="A34:A35"/>
    <mergeCell ref="B34:B35"/>
    <mergeCell ref="D34:D35"/>
    <mergeCell ref="E34:E35"/>
    <mergeCell ref="F34:F35"/>
    <mergeCell ref="G34:G35"/>
    <mergeCell ref="T34:T35"/>
    <mergeCell ref="U34:U35"/>
    <mergeCell ref="V34:V35"/>
    <mergeCell ref="W34:W35"/>
    <mergeCell ref="X34:X35"/>
    <mergeCell ref="Y34:Y35"/>
    <mergeCell ref="N34:N35"/>
    <mergeCell ref="O34:O35"/>
    <mergeCell ref="P34:P35"/>
    <mergeCell ref="Q34:Q35"/>
    <mergeCell ref="R34:R35"/>
    <mergeCell ref="S34:S35"/>
    <mergeCell ref="H36:H37"/>
    <mergeCell ref="I36:I37"/>
    <mergeCell ref="J36:J37"/>
    <mergeCell ref="K36:K37"/>
    <mergeCell ref="L36:L37"/>
    <mergeCell ref="M36:M37"/>
    <mergeCell ref="A36:A37"/>
    <mergeCell ref="B36:B37"/>
    <mergeCell ref="D36:D37"/>
    <mergeCell ref="E36:E37"/>
    <mergeCell ref="F36:F37"/>
    <mergeCell ref="G36:G37"/>
    <mergeCell ref="T36:T37"/>
    <mergeCell ref="U36:U37"/>
    <mergeCell ref="V36:V37"/>
    <mergeCell ref="W36:W37"/>
    <mergeCell ref="X36:X37"/>
    <mergeCell ref="Y36:Y37"/>
    <mergeCell ref="N36:N37"/>
    <mergeCell ref="O36:O37"/>
    <mergeCell ref="P36:P37"/>
    <mergeCell ref="Q36:Q37"/>
    <mergeCell ref="R36:R37"/>
    <mergeCell ref="S36:S37"/>
    <mergeCell ref="H38:H39"/>
    <mergeCell ref="I38:I39"/>
    <mergeCell ref="J38:J39"/>
    <mergeCell ref="K38:K39"/>
    <mergeCell ref="L38:L39"/>
    <mergeCell ref="M38:M39"/>
    <mergeCell ref="A38:A39"/>
    <mergeCell ref="B38:B39"/>
    <mergeCell ref="D38:D39"/>
    <mergeCell ref="E38:E39"/>
    <mergeCell ref="F38:F39"/>
    <mergeCell ref="G38:G39"/>
    <mergeCell ref="T38:T39"/>
    <mergeCell ref="U38:U39"/>
    <mergeCell ref="V38:V39"/>
    <mergeCell ref="W38:W39"/>
    <mergeCell ref="X38:X39"/>
    <mergeCell ref="Y38:Y39"/>
    <mergeCell ref="N38:N39"/>
    <mergeCell ref="O38:O39"/>
    <mergeCell ref="P38:P39"/>
    <mergeCell ref="Q38:Q39"/>
    <mergeCell ref="R38:R39"/>
    <mergeCell ref="S38:S39"/>
    <mergeCell ref="H40:H41"/>
    <mergeCell ref="I40:I41"/>
    <mergeCell ref="J40:J41"/>
    <mergeCell ref="K40:K41"/>
    <mergeCell ref="L40:L41"/>
    <mergeCell ref="M40:M41"/>
    <mergeCell ref="A40:A41"/>
    <mergeCell ref="B40:B41"/>
    <mergeCell ref="D40:D41"/>
    <mergeCell ref="E40:E41"/>
    <mergeCell ref="F40:F41"/>
    <mergeCell ref="G40:G41"/>
    <mergeCell ref="T40:T41"/>
    <mergeCell ref="U40:U41"/>
    <mergeCell ref="V40:V41"/>
    <mergeCell ref="W40:W41"/>
    <mergeCell ref="X40:X41"/>
    <mergeCell ref="Y40:Y41"/>
    <mergeCell ref="N40:N41"/>
    <mergeCell ref="O40:O41"/>
    <mergeCell ref="P40:P41"/>
    <mergeCell ref="Q40:Q41"/>
    <mergeCell ref="R40:R41"/>
    <mergeCell ref="S40:S41"/>
    <mergeCell ref="H42:H43"/>
    <mergeCell ref="I42:I43"/>
    <mergeCell ref="J42:J43"/>
    <mergeCell ref="K42:K43"/>
    <mergeCell ref="L42:L43"/>
    <mergeCell ref="M42:M43"/>
    <mergeCell ref="A42:A43"/>
    <mergeCell ref="B42:B43"/>
    <mergeCell ref="D42:D43"/>
    <mergeCell ref="E42:E43"/>
    <mergeCell ref="F42:F43"/>
    <mergeCell ref="G42:G43"/>
    <mergeCell ref="T42:T43"/>
    <mergeCell ref="U42:U43"/>
    <mergeCell ref="V42:V43"/>
    <mergeCell ref="W42:W43"/>
    <mergeCell ref="X42:X43"/>
    <mergeCell ref="Y42:Y43"/>
    <mergeCell ref="N42:N43"/>
    <mergeCell ref="O42:O43"/>
    <mergeCell ref="P42:P43"/>
    <mergeCell ref="Q42:Q43"/>
    <mergeCell ref="R42:R43"/>
    <mergeCell ref="S42:S43"/>
    <mergeCell ref="H44:H45"/>
    <mergeCell ref="I44:I45"/>
    <mergeCell ref="J44:J45"/>
    <mergeCell ref="K44:K45"/>
    <mergeCell ref="L44:L45"/>
    <mergeCell ref="M44:M45"/>
    <mergeCell ref="A44:A45"/>
    <mergeCell ref="B44:B45"/>
    <mergeCell ref="D44:D45"/>
    <mergeCell ref="E44:E45"/>
    <mergeCell ref="F44:F45"/>
    <mergeCell ref="G44:G45"/>
    <mergeCell ref="T44:T45"/>
    <mergeCell ref="U44:U45"/>
    <mergeCell ref="V44:V45"/>
    <mergeCell ref="W44:W45"/>
    <mergeCell ref="X44:X45"/>
    <mergeCell ref="Y44:Y45"/>
    <mergeCell ref="N44:N45"/>
    <mergeCell ref="O44:O45"/>
    <mergeCell ref="P44:P45"/>
    <mergeCell ref="Q44:Q45"/>
    <mergeCell ref="R44:R45"/>
    <mergeCell ref="S44:S45"/>
  </mergeCells>
  <pageMargins left="0.7" right="0.7" top="0.75" bottom="0.75" header="0.3" footer="0.3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45"/>
  <sheetViews>
    <sheetView zoomScale="90" zoomScaleNormal="90" workbookViewId="0">
      <selection activeCell="Y1" sqref="Y1:Y1048576"/>
    </sheetView>
  </sheetViews>
  <sheetFormatPr baseColWidth="10" defaultColWidth="8.83203125" defaultRowHeight="15" x14ac:dyDescent="0.2"/>
  <cols>
    <col min="1" max="1" width="12.5" bestFit="1" customWidth="1"/>
    <col min="2" max="2" width="12.5" customWidth="1"/>
    <col min="3" max="3" width="17.5" bestFit="1" customWidth="1"/>
    <col min="4" max="24" width="7" customWidth="1"/>
    <col min="25" max="25" width="0" hidden="1" customWidth="1"/>
  </cols>
  <sheetData>
    <row r="1" spans="1:25" ht="16" thickBot="1" x14ac:dyDescent="0.25">
      <c r="A1" s="1" t="s">
        <v>0</v>
      </c>
      <c r="B1" s="2" t="s">
        <v>1</v>
      </c>
      <c r="C1" s="1"/>
      <c r="D1" s="3">
        <v>1</v>
      </c>
      <c r="E1" s="3">
        <v>2</v>
      </c>
      <c r="F1" s="3">
        <v>3</v>
      </c>
      <c r="G1" s="3">
        <v>4</v>
      </c>
      <c r="H1" s="3">
        <v>5</v>
      </c>
      <c r="I1" s="3">
        <v>6</v>
      </c>
      <c r="J1" s="3">
        <v>7</v>
      </c>
      <c r="K1" s="3">
        <v>8</v>
      </c>
      <c r="L1" s="3">
        <v>9</v>
      </c>
      <c r="M1" s="3" t="s">
        <v>2</v>
      </c>
      <c r="N1" s="3">
        <v>10</v>
      </c>
      <c r="O1" s="3">
        <v>11</v>
      </c>
      <c r="P1" s="3">
        <v>12</v>
      </c>
      <c r="Q1" s="3">
        <v>13</v>
      </c>
      <c r="R1" s="3">
        <v>14</v>
      </c>
      <c r="S1" s="3">
        <v>15</v>
      </c>
      <c r="T1" s="3">
        <v>16</v>
      </c>
      <c r="U1" s="3">
        <v>17</v>
      </c>
      <c r="V1" s="3">
        <v>18</v>
      </c>
      <c r="W1" s="3" t="s">
        <v>3</v>
      </c>
      <c r="X1" s="4" t="s">
        <v>4</v>
      </c>
      <c r="Y1" s="5" t="s">
        <v>5</v>
      </c>
    </row>
    <row r="2" spans="1:25" x14ac:dyDescent="0.2">
      <c r="A2" s="14" t="s">
        <v>33</v>
      </c>
      <c r="B2" s="14">
        <f>VLOOKUP(A2,'[1]Scores - All Teams'!A:Y,25,FALSE)</f>
        <v>20</v>
      </c>
      <c r="C2" s="6" t="str">
        <f>HLOOKUP(A2,[1]Sheet6!$A:$CN,2,FALSE)</f>
        <v>Dan Adair</v>
      </c>
      <c r="D2" s="7">
        <f>VLOOKUP($A2,'[1]Scores - All Teams'!$A:$W,3,FALSE)</f>
        <v>3</v>
      </c>
      <c r="E2" s="7">
        <f>VLOOKUP($A2,'[1]Scores - All Teams'!$A:$W,4,FALSE)</f>
        <v>3</v>
      </c>
      <c r="F2" s="7">
        <f>VLOOKUP($A2,'[1]Scores - All Teams'!$A:$W,5,FALSE)</f>
        <v>3</v>
      </c>
      <c r="G2" s="7">
        <f>VLOOKUP($A2,'[1]Scores - All Teams'!$A:$W,6,FALSE)</f>
        <v>4</v>
      </c>
      <c r="H2" s="7">
        <f>VLOOKUP($A2,'[1]Scores - All Teams'!$A:$W,7,FALSE)</f>
        <v>3</v>
      </c>
      <c r="I2" s="7">
        <f>VLOOKUP($A2,'[1]Scores - All Teams'!$A:$W,8,FALSE)</f>
        <v>4</v>
      </c>
      <c r="J2" s="7">
        <f>VLOOKUP($A2,'[1]Scores - All Teams'!$A:$W,9,FALSE)</f>
        <v>3</v>
      </c>
      <c r="K2" s="7">
        <f>VLOOKUP($A2,'[1]Scores - All Teams'!$A:$W,10,FALSE)</f>
        <v>5</v>
      </c>
      <c r="L2" s="7">
        <f>VLOOKUP($A2,'[1]Scores - All Teams'!$A:$W,11,FALSE)</f>
        <v>3</v>
      </c>
      <c r="M2" s="14">
        <f>SUM(D2:L3)</f>
        <v>31</v>
      </c>
      <c r="N2" s="7">
        <f>VLOOKUP($A2,'[1]Scores - All Teams'!$A:$W,13,FALSE)</f>
        <v>2</v>
      </c>
      <c r="O2" s="7">
        <f>VLOOKUP($A2,'[1]Scores - All Teams'!$A:$W,14,FALSE)</f>
        <v>3</v>
      </c>
      <c r="P2" s="7">
        <f>VLOOKUP($A2,'[1]Scores - All Teams'!$A:$W,15,FALSE)</f>
        <v>3</v>
      </c>
      <c r="Q2" s="7">
        <f>VLOOKUP($A2,'[1]Scores - All Teams'!$A:$W,16,FALSE)</f>
        <v>2</v>
      </c>
      <c r="R2" s="7">
        <f>VLOOKUP($A2,'[1]Scores - All Teams'!$A:$W,17,FALSE)</f>
        <v>4</v>
      </c>
      <c r="S2" s="7">
        <f>VLOOKUP($A2,'[1]Scores - All Teams'!$A:$W,18,FALSE)</f>
        <v>3</v>
      </c>
      <c r="T2" s="7">
        <f>VLOOKUP($A2,'[1]Scores - All Teams'!$A:$W,19,FALSE)</f>
        <v>3</v>
      </c>
      <c r="U2" s="7">
        <f>VLOOKUP($A2,'[1]Scores - All Teams'!$A:$W,20,FALSE)</f>
        <v>3</v>
      </c>
      <c r="V2" s="7">
        <f>VLOOKUP($A2,'[1]Scores - All Teams'!$A:$W,21,FALSE)</f>
        <v>4</v>
      </c>
      <c r="W2" s="9">
        <f>SUM(N2:V3)</f>
        <v>27</v>
      </c>
      <c r="X2" s="11">
        <f>+M2+W2</f>
        <v>58</v>
      </c>
      <c r="Y2" s="11"/>
    </row>
    <row r="3" spans="1:25" ht="16" thickBot="1" x14ac:dyDescent="0.25">
      <c r="A3" s="16"/>
      <c r="B3" s="15"/>
      <c r="C3" s="6" t="str">
        <f>HLOOKUP(A2,[1]Sheet6!$A:$CN,3,FALSE)</f>
        <v>Mike Krug</v>
      </c>
      <c r="D3" s="7"/>
      <c r="E3" s="7"/>
      <c r="F3" s="7"/>
      <c r="G3" s="7"/>
      <c r="H3" s="7"/>
      <c r="I3" s="7"/>
      <c r="J3" s="7"/>
      <c r="K3" s="7"/>
      <c r="L3" s="7"/>
      <c r="M3" s="15"/>
      <c r="N3" s="7"/>
      <c r="O3" s="7"/>
      <c r="P3" s="7"/>
      <c r="Q3" s="7"/>
      <c r="R3" s="7"/>
      <c r="S3" s="7"/>
      <c r="T3" s="7"/>
      <c r="U3" s="7"/>
      <c r="V3" s="7"/>
      <c r="W3" s="10"/>
      <c r="X3" s="13"/>
      <c r="Y3" s="13"/>
    </row>
    <row r="4" spans="1:25" x14ac:dyDescent="0.2">
      <c r="A4" s="14" t="s">
        <v>34</v>
      </c>
      <c r="B4" s="14">
        <f>VLOOKUP(A4,'[1]Scores - All Teams'!A:Y,25,FALSE)</f>
        <v>20</v>
      </c>
      <c r="C4" s="6" t="str">
        <f>HLOOKUP(A4,[1]Sheet6!$A:$CN,2,FALSE)</f>
        <v>Mike Murphy</v>
      </c>
      <c r="D4" s="7">
        <f>VLOOKUP($A4,'[1]Scores - All Teams'!$A:$W,3,FALSE)</f>
        <v>3</v>
      </c>
      <c r="E4" s="7">
        <f>VLOOKUP($A4,'[1]Scores - All Teams'!$A:$W,4,FALSE)</f>
        <v>4</v>
      </c>
      <c r="F4" s="7">
        <f>VLOOKUP($A4,'[1]Scores - All Teams'!$A:$W,5,FALSE)</f>
        <v>2</v>
      </c>
      <c r="G4" s="7">
        <f>VLOOKUP($A4,'[1]Scores - All Teams'!$A:$W,6,FALSE)</f>
        <v>5</v>
      </c>
      <c r="H4" s="7">
        <f>VLOOKUP($A4,'[1]Scores - All Teams'!$A:$W,7,FALSE)</f>
        <v>5</v>
      </c>
      <c r="I4" s="7">
        <f>VLOOKUP($A4,'[1]Scores - All Teams'!$A:$W,8,FALSE)</f>
        <v>3</v>
      </c>
      <c r="J4" s="7">
        <f>VLOOKUP($A4,'[1]Scores - All Teams'!$A:$W,9,FALSE)</f>
        <v>3</v>
      </c>
      <c r="K4" s="7">
        <f>VLOOKUP($A4,'[1]Scores - All Teams'!$A:$W,10,FALSE)</f>
        <v>4</v>
      </c>
      <c r="L4" s="7">
        <f>VLOOKUP($A4,'[1]Scores - All Teams'!$A:$W,11,FALSE)</f>
        <v>3</v>
      </c>
      <c r="M4" s="14">
        <f t="shared" ref="M4" si="0">SUM(D4:L5)</f>
        <v>32</v>
      </c>
      <c r="N4" s="7">
        <f>VLOOKUP($A4,'[1]Scores - All Teams'!$A:$W,13,FALSE)</f>
        <v>3</v>
      </c>
      <c r="O4" s="7">
        <f>VLOOKUP($A4,'[1]Scores - All Teams'!$A:$W,14,FALSE)</f>
        <v>4</v>
      </c>
      <c r="P4" s="7">
        <f>VLOOKUP($A4,'[1]Scores - All Teams'!$A:$W,15,FALSE)</f>
        <v>3</v>
      </c>
      <c r="Q4" s="7">
        <f>VLOOKUP($A4,'[1]Scores - All Teams'!$A:$W,16,FALSE)</f>
        <v>3</v>
      </c>
      <c r="R4" s="7">
        <f>VLOOKUP($A4,'[1]Scores - All Teams'!$A:$W,17,FALSE)</f>
        <v>4</v>
      </c>
      <c r="S4" s="7">
        <f>VLOOKUP($A4,'[1]Scores - All Teams'!$A:$W,18,FALSE)</f>
        <v>4</v>
      </c>
      <c r="T4" s="7">
        <f>VLOOKUP($A4,'[1]Scores - All Teams'!$A:$W,19,FALSE)</f>
        <v>4</v>
      </c>
      <c r="U4" s="7">
        <f>VLOOKUP($A4,'[1]Scores - All Teams'!$A:$W,20,FALSE)</f>
        <v>3</v>
      </c>
      <c r="V4" s="7">
        <f>VLOOKUP($A4,'[1]Scores - All Teams'!$A:$W,21,FALSE)</f>
        <v>6</v>
      </c>
      <c r="W4" s="9">
        <f t="shared" ref="W4" si="1">SUM(N4:V5)</f>
        <v>34</v>
      </c>
      <c r="X4" s="11">
        <f t="shared" ref="X4" si="2">+M4+W4</f>
        <v>66</v>
      </c>
      <c r="Y4" s="11"/>
    </row>
    <row r="5" spans="1:25" ht="16" thickBot="1" x14ac:dyDescent="0.25">
      <c r="A5" s="16"/>
      <c r="B5" s="15"/>
      <c r="C5" s="6" t="str">
        <f>HLOOKUP(A4,[1]Sheet6!$A:$CN,3,FALSE)</f>
        <v>Pete Chessell</v>
      </c>
      <c r="D5" s="7"/>
      <c r="E5" s="7"/>
      <c r="F5" s="7"/>
      <c r="G5" s="7"/>
      <c r="H5" s="7"/>
      <c r="I5" s="7"/>
      <c r="J5" s="7"/>
      <c r="K5" s="7"/>
      <c r="L5" s="7"/>
      <c r="M5" s="15"/>
      <c r="N5" s="7"/>
      <c r="O5" s="7"/>
      <c r="P5" s="7"/>
      <c r="Q5" s="7"/>
      <c r="R5" s="7"/>
      <c r="S5" s="7"/>
      <c r="T5" s="7"/>
      <c r="U5" s="7"/>
      <c r="V5" s="7"/>
      <c r="W5" s="10"/>
      <c r="X5" s="13"/>
      <c r="Y5" s="13"/>
    </row>
    <row r="6" spans="1:25" x14ac:dyDescent="0.2">
      <c r="A6" s="14" t="s">
        <v>35</v>
      </c>
      <c r="B6" s="14">
        <f>VLOOKUP(A6,'[1]Scores - All Teams'!A:Y,25,FALSE)</f>
        <v>21</v>
      </c>
      <c r="C6" s="6" t="str">
        <f>HLOOKUP(A6,[1]Sheet6!$A:$CN,2,FALSE)</f>
        <v>Bill Appleby</v>
      </c>
      <c r="D6" s="7">
        <f>VLOOKUP($A6,'[1]Scores - All Teams'!$A:$W,3,FALSE)</f>
        <v>4</v>
      </c>
      <c r="E6" s="7">
        <f>VLOOKUP($A6,'[1]Scores - All Teams'!$A:$W,4,FALSE)</f>
        <v>6</v>
      </c>
      <c r="F6" s="7">
        <f>VLOOKUP($A6,'[1]Scores - All Teams'!$A:$W,5,FALSE)</f>
        <v>2</v>
      </c>
      <c r="G6" s="7">
        <f>VLOOKUP($A6,'[1]Scores - All Teams'!$A:$W,6,FALSE)</f>
        <v>5</v>
      </c>
      <c r="H6" s="7">
        <f>VLOOKUP($A6,'[1]Scores - All Teams'!$A:$W,7,FALSE)</f>
        <v>5</v>
      </c>
      <c r="I6" s="7">
        <f>VLOOKUP($A6,'[1]Scores - All Teams'!$A:$W,8,FALSE)</f>
        <v>4</v>
      </c>
      <c r="J6" s="7">
        <f>VLOOKUP($A6,'[1]Scores - All Teams'!$A:$W,9,FALSE)</f>
        <v>2</v>
      </c>
      <c r="K6" s="7">
        <f>VLOOKUP($A6,'[1]Scores - All Teams'!$A:$W,10,FALSE)</f>
        <v>4</v>
      </c>
      <c r="L6" s="7">
        <f>VLOOKUP($A6,'[1]Scores - All Teams'!$A:$W,11,FALSE)</f>
        <v>2</v>
      </c>
      <c r="M6" s="14">
        <f t="shared" ref="M6" si="3">SUM(D6:L7)</f>
        <v>34</v>
      </c>
      <c r="N6" s="7">
        <f>VLOOKUP($A6,'[1]Scores - All Teams'!$A:$W,13,FALSE)</f>
        <v>2</v>
      </c>
      <c r="O6" s="7">
        <f>VLOOKUP($A6,'[1]Scores - All Teams'!$A:$W,14,FALSE)</f>
        <v>4</v>
      </c>
      <c r="P6" s="7">
        <f>VLOOKUP($A6,'[1]Scores - All Teams'!$A:$W,15,FALSE)</f>
        <v>3</v>
      </c>
      <c r="Q6" s="7">
        <f>VLOOKUP($A6,'[1]Scores - All Teams'!$A:$W,16,FALSE)</f>
        <v>2</v>
      </c>
      <c r="R6" s="7">
        <f>VLOOKUP($A6,'[1]Scores - All Teams'!$A:$W,17,FALSE)</f>
        <v>5</v>
      </c>
      <c r="S6" s="7">
        <f>VLOOKUP($A6,'[1]Scores - All Teams'!$A:$W,18,FALSE)</f>
        <v>4</v>
      </c>
      <c r="T6" s="7">
        <f>VLOOKUP($A6,'[1]Scores - All Teams'!$A:$W,19,FALSE)</f>
        <v>4</v>
      </c>
      <c r="U6" s="7">
        <f>VLOOKUP($A6,'[1]Scores - All Teams'!$A:$W,20,FALSE)</f>
        <v>3</v>
      </c>
      <c r="V6" s="7">
        <f>VLOOKUP($A6,'[1]Scores - All Teams'!$A:$W,21,FALSE)</f>
        <v>5</v>
      </c>
      <c r="W6" s="9">
        <f t="shared" ref="W6" si="4">SUM(N6:V7)</f>
        <v>32</v>
      </c>
      <c r="X6" s="11">
        <f t="shared" ref="X6" si="5">+M6+W6</f>
        <v>66</v>
      </c>
      <c r="Y6" s="11"/>
    </row>
    <row r="7" spans="1:25" ht="16" thickBot="1" x14ac:dyDescent="0.25">
      <c r="A7" s="16"/>
      <c r="B7" s="15"/>
      <c r="C7" s="6" t="str">
        <f>HLOOKUP(A6,[1]Sheet6!$A:$CN,3,FALSE)</f>
        <v>Rob Steinbach</v>
      </c>
      <c r="D7" s="7"/>
      <c r="E7" s="7"/>
      <c r="F7" s="7"/>
      <c r="G7" s="7"/>
      <c r="H7" s="7"/>
      <c r="I7" s="7"/>
      <c r="J7" s="7"/>
      <c r="K7" s="7"/>
      <c r="L7" s="7"/>
      <c r="M7" s="15"/>
      <c r="N7" s="7"/>
      <c r="O7" s="7"/>
      <c r="P7" s="7"/>
      <c r="Q7" s="7"/>
      <c r="R7" s="7"/>
      <c r="S7" s="7"/>
      <c r="T7" s="7"/>
      <c r="U7" s="7"/>
      <c r="V7" s="7"/>
      <c r="W7" s="10"/>
      <c r="X7" s="13"/>
      <c r="Y7" s="13"/>
    </row>
    <row r="8" spans="1:25" x14ac:dyDescent="0.2">
      <c r="A8" s="14" t="s">
        <v>36</v>
      </c>
      <c r="B8" s="14">
        <f>VLOOKUP(A8,'[1]Scores - All Teams'!A:Y,25,FALSE)</f>
        <v>21</v>
      </c>
      <c r="C8" s="6" t="str">
        <f>HLOOKUP(A8,[1]Sheet6!$A:$CN,2,FALSE)</f>
        <v>Jamie Deloyer</v>
      </c>
      <c r="D8" s="7">
        <f>VLOOKUP($A8,'[1]Scores - All Teams'!$A:$W,3,FALSE)</f>
        <v>3</v>
      </c>
      <c r="E8" s="7">
        <f>VLOOKUP($A8,'[1]Scores - All Teams'!$A:$W,4,FALSE)</f>
        <v>4</v>
      </c>
      <c r="F8" s="7">
        <f>VLOOKUP($A8,'[1]Scores - All Teams'!$A:$W,5,FALSE)</f>
        <v>3</v>
      </c>
      <c r="G8" s="7">
        <f>VLOOKUP($A8,'[1]Scores - All Teams'!$A:$W,6,FALSE)</f>
        <v>4</v>
      </c>
      <c r="H8" s="7">
        <f>VLOOKUP($A8,'[1]Scores - All Teams'!$A:$W,7,FALSE)</f>
        <v>5</v>
      </c>
      <c r="I8" s="7">
        <f>VLOOKUP($A8,'[1]Scores - All Teams'!$A:$W,8,FALSE)</f>
        <v>4</v>
      </c>
      <c r="J8" s="7">
        <f>VLOOKUP($A8,'[1]Scores - All Teams'!$A:$W,9,FALSE)</f>
        <v>3</v>
      </c>
      <c r="K8" s="7">
        <f>VLOOKUP($A8,'[1]Scores - All Teams'!$A:$W,10,FALSE)</f>
        <v>3</v>
      </c>
      <c r="L8" s="7">
        <f>VLOOKUP($A8,'[1]Scores - All Teams'!$A:$W,11,FALSE)</f>
        <v>4</v>
      </c>
      <c r="M8" s="14">
        <f t="shared" ref="M8" si="6">SUM(D8:L9)</f>
        <v>33</v>
      </c>
      <c r="N8" s="7">
        <f>VLOOKUP($A8,'[1]Scores - All Teams'!$A:$W,13,FALSE)</f>
        <v>3</v>
      </c>
      <c r="O8" s="7">
        <f>VLOOKUP($A8,'[1]Scores - All Teams'!$A:$W,14,FALSE)</f>
        <v>3</v>
      </c>
      <c r="P8" s="7">
        <f>VLOOKUP($A8,'[1]Scores - All Teams'!$A:$W,15,FALSE)</f>
        <v>3</v>
      </c>
      <c r="Q8" s="7">
        <f>VLOOKUP($A8,'[1]Scores - All Teams'!$A:$W,16,FALSE)</f>
        <v>3</v>
      </c>
      <c r="R8" s="7">
        <f>VLOOKUP($A8,'[1]Scores - All Teams'!$A:$W,17,FALSE)</f>
        <v>5</v>
      </c>
      <c r="S8" s="7">
        <f>VLOOKUP($A8,'[1]Scores - All Teams'!$A:$W,18,FALSE)</f>
        <v>5</v>
      </c>
      <c r="T8" s="7">
        <f>VLOOKUP($A8,'[1]Scores - All Teams'!$A:$W,19,FALSE)</f>
        <v>4</v>
      </c>
      <c r="U8" s="7">
        <f>VLOOKUP($A8,'[1]Scores - All Teams'!$A:$W,20,FALSE)</f>
        <v>2</v>
      </c>
      <c r="V8" s="7">
        <f>VLOOKUP($A8,'[1]Scores - All Teams'!$A:$W,21,FALSE)</f>
        <v>4</v>
      </c>
      <c r="W8" s="9">
        <f t="shared" ref="W8" si="7">SUM(N8:V9)</f>
        <v>32</v>
      </c>
      <c r="X8" s="11">
        <f t="shared" ref="X8" si="8">+M8+W8</f>
        <v>65</v>
      </c>
      <c r="Y8" s="11"/>
    </row>
    <row r="9" spans="1:25" ht="16" thickBot="1" x14ac:dyDescent="0.25">
      <c r="A9" s="16"/>
      <c r="B9" s="15"/>
      <c r="C9" s="6" t="str">
        <f>HLOOKUP(A8,[1]Sheet6!$A:$CN,3,FALSE)</f>
        <v>Josh Wolf</v>
      </c>
      <c r="D9" s="7"/>
      <c r="E9" s="7"/>
      <c r="F9" s="7"/>
      <c r="G9" s="7"/>
      <c r="H9" s="7"/>
      <c r="I9" s="7"/>
      <c r="J9" s="7"/>
      <c r="K9" s="7"/>
      <c r="L9" s="7"/>
      <c r="M9" s="15"/>
      <c r="N9" s="7"/>
      <c r="O9" s="7"/>
      <c r="P9" s="7"/>
      <c r="Q9" s="7"/>
      <c r="R9" s="7"/>
      <c r="S9" s="7"/>
      <c r="T9" s="7"/>
      <c r="U9" s="7"/>
      <c r="V9" s="7"/>
      <c r="W9" s="10"/>
      <c r="X9" s="13"/>
      <c r="Y9" s="13"/>
    </row>
    <row r="10" spans="1:25" x14ac:dyDescent="0.2">
      <c r="A10" s="14" t="s">
        <v>37</v>
      </c>
      <c r="B10" s="14">
        <f>VLOOKUP(A10,'[1]Scores - All Teams'!A:Y,25,FALSE)</f>
        <v>22</v>
      </c>
      <c r="C10" s="6" t="str">
        <f>HLOOKUP(A10,[1]Sheet6!$A:$CN,2,FALSE)</f>
        <v>Scott Klumper</v>
      </c>
      <c r="D10" s="7">
        <f>VLOOKUP($A10,'[1]Scores - All Teams'!$A:$W,3,FALSE)</f>
        <v>4</v>
      </c>
      <c r="E10" s="7">
        <f>VLOOKUP($A10,'[1]Scores - All Teams'!$A:$W,4,FALSE)</f>
        <v>4</v>
      </c>
      <c r="F10" s="7">
        <f>VLOOKUP($A10,'[1]Scores - All Teams'!$A:$W,5,FALSE)</f>
        <v>3</v>
      </c>
      <c r="G10" s="7">
        <f>VLOOKUP($A10,'[1]Scores - All Teams'!$A:$W,6,FALSE)</f>
        <v>4</v>
      </c>
      <c r="H10" s="7">
        <f>VLOOKUP($A10,'[1]Scores - All Teams'!$A:$W,7,FALSE)</f>
        <v>4</v>
      </c>
      <c r="I10" s="7">
        <f>VLOOKUP($A10,'[1]Scores - All Teams'!$A:$W,8,FALSE)</f>
        <v>5</v>
      </c>
      <c r="J10" s="7">
        <f>VLOOKUP($A10,'[1]Scores - All Teams'!$A:$W,9,FALSE)</f>
        <v>3</v>
      </c>
      <c r="K10" s="7">
        <f>VLOOKUP($A10,'[1]Scores - All Teams'!$A:$W,10,FALSE)</f>
        <v>5</v>
      </c>
      <c r="L10" s="7">
        <f>VLOOKUP($A10,'[1]Scores - All Teams'!$A:$W,11,FALSE)</f>
        <v>3</v>
      </c>
      <c r="M10" s="14">
        <f t="shared" ref="M10" si="9">SUM(D10:L11)</f>
        <v>35</v>
      </c>
      <c r="N10" s="7">
        <f>VLOOKUP($A10,'[1]Scores - All Teams'!$A:$W,13,FALSE)</f>
        <v>4</v>
      </c>
      <c r="O10" s="7">
        <f>VLOOKUP($A10,'[1]Scores - All Teams'!$A:$W,14,FALSE)</f>
        <v>4</v>
      </c>
      <c r="P10" s="7">
        <f>VLOOKUP($A10,'[1]Scores - All Teams'!$A:$W,15,FALSE)</f>
        <v>4</v>
      </c>
      <c r="Q10" s="7">
        <f>VLOOKUP($A10,'[1]Scores - All Teams'!$A:$W,16,FALSE)</f>
        <v>2</v>
      </c>
      <c r="R10" s="7">
        <f>VLOOKUP($A10,'[1]Scores - All Teams'!$A:$W,17,FALSE)</f>
        <v>4</v>
      </c>
      <c r="S10" s="7">
        <f>VLOOKUP($A10,'[1]Scores - All Teams'!$A:$W,18,FALSE)</f>
        <v>3</v>
      </c>
      <c r="T10" s="7">
        <f>VLOOKUP($A10,'[1]Scores - All Teams'!$A:$W,19,FALSE)</f>
        <v>3</v>
      </c>
      <c r="U10" s="7">
        <f>VLOOKUP($A10,'[1]Scores - All Teams'!$A:$W,20,FALSE)</f>
        <v>2</v>
      </c>
      <c r="V10" s="7">
        <f>VLOOKUP($A10,'[1]Scores - All Teams'!$A:$W,21,FALSE)</f>
        <v>3</v>
      </c>
      <c r="W10" s="9">
        <f t="shared" ref="W10" si="10">SUM(N10:V11)</f>
        <v>29</v>
      </c>
      <c r="X10" s="11">
        <f t="shared" ref="X10" si="11">+M10+W10</f>
        <v>64</v>
      </c>
      <c r="Y10" s="11"/>
    </row>
    <row r="11" spans="1:25" ht="16" thickBot="1" x14ac:dyDescent="0.25">
      <c r="A11" s="16"/>
      <c r="B11" s="15"/>
      <c r="C11" s="6" t="str">
        <f>HLOOKUP(A10,[1]Sheet6!$A:$CN,3,FALSE)</f>
        <v>Ben McCarthy</v>
      </c>
      <c r="D11" s="7"/>
      <c r="E11" s="7"/>
      <c r="F11" s="7"/>
      <c r="G11" s="7"/>
      <c r="H11" s="7"/>
      <c r="I11" s="7"/>
      <c r="J11" s="7"/>
      <c r="K11" s="7"/>
      <c r="L11" s="7"/>
      <c r="M11" s="15"/>
      <c r="N11" s="7"/>
      <c r="O11" s="7"/>
      <c r="P11" s="7"/>
      <c r="Q11" s="7"/>
      <c r="R11" s="7"/>
      <c r="S11" s="7"/>
      <c r="T11" s="7"/>
      <c r="U11" s="7"/>
      <c r="V11" s="7"/>
      <c r="W11" s="10"/>
      <c r="X11" s="13"/>
      <c r="Y11" s="13"/>
    </row>
    <row r="12" spans="1:25" x14ac:dyDescent="0.2">
      <c r="A12" s="14" t="s">
        <v>38</v>
      </c>
      <c r="B12" s="14">
        <f>VLOOKUP(A12,'[1]Scores - All Teams'!A:Y,25,FALSE)</f>
        <v>22</v>
      </c>
      <c r="C12" s="6" t="str">
        <f>HLOOKUP(A12,[1]Sheet6!$A:$CN,2,FALSE)</f>
        <v>Trevor Kuepfer</v>
      </c>
      <c r="D12" s="7">
        <f>VLOOKUP($A12,'[1]Scores - All Teams'!$A:$W,3,FALSE)</f>
        <v>3</v>
      </c>
      <c r="E12" s="7">
        <f>VLOOKUP($A12,'[1]Scores - All Teams'!$A:$W,4,FALSE)</f>
        <v>4</v>
      </c>
      <c r="F12" s="7">
        <f>VLOOKUP($A12,'[1]Scores - All Teams'!$A:$W,5,FALSE)</f>
        <v>2</v>
      </c>
      <c r="G12" s="7">
        <f>VLOOKUP($A12,'[1]Scores - All Teams'!$A:$W,6,FALSE)</f>
        <v>4</v>
      </c>
      <c r="H12" s="7">
        <f>VLOOKUP($A12,'[1]Scores - All Teams'!$A:$W,7,FALSE)</f>
        <v>5</v>
      </c>
      <c r="I12" s="7">
        <f>VLOOKUP($A12,'[1]Scores - All Teams'!$A:$W,8,FALSE)</f>
        <v>4</v>
      </c>
      <c r="J12" s="7">
        <f>VLOOKUP($A12,'[1]Scores - All Teams'!$A:$W,9,FALSE)</f>
        <v>3</v>
      </c>
      <c r="K12" s="7">
        <f>VLOOKUP($A12,'[1]Scores - All Teams'!$A:$W,10,FALSE)</f>
        <v>4</v>
      </c>
      <c r="L12" s="7">
        <f>VLOOKUP($A12,'[1]Scores - All Teams'!$A:$W,11,FALSE)</f>
        <v>2</v>
      </c>
      <c r="M12" s="14">
        <f t="shared" ref="M12" si="12">SUM(D12:L13)</f>
        <v>31</v>
      </c>
      <c r="N12" s="7">
        <f>VLOOKUP($A12,'[1]Scores - All Teams'!$A:$W,13,FALSE)</f>
        <v>2</v>
      </c>
      <c r="O12" s="7">
        <f>VLOOKUP($A12,'[1]Scores - All Teams'!$A:$W,14,FALSE)</f>
        <v>4</v>
      </c>
      <c r="P12" s="7">
        <f>VLOOKUP($A12,'[1]Scores - All Teams'!$A:$W,15,FALSE)</f>
        <v>4</v>
      </c>
      <c r="Q12" s="7">
        <f>VLOOKUP($A12,'[1]Scores - All Teams'!$A:$W,16,FALSE)</f>
        <v>3</v>
      </c>
      <c r="R12" s="7">
        <f>VLOOKUP($A12,'[1]Scores - All Teams'!$A:$W,17,FALSE)</f>
        <v>4</v>
      </c>
      <c r="S12" s="7">
        <f>VLOOKUP($A12,'[1]Scores - All Teams'!$A:$W,18,FALSE)</f>
        <v>4</v>
      </c>
      <c r="T12" s="7">
        <f>VLOOKUP($A12,'[1]Scores - All Teams'!$A:$W,19,FALSE)</f>
        <v>4</v>
      </c>
      <c r="U12" s="7">
        <f>VLOOKUP($A12,'[1]Scores - All Teams'!$A:$W,20,FALSE)</f>
        <v>3</v>
      </c>
      <c r="V12" s="7">
        <f>VLOOKUP($A12,'[1]Scores - All Teams'!$A:$W,21,FALSE)</f>
        <v>4</v>
      </c>
      <c r="W12" s="9">
        <f t="shared" ref="W12" si="13">SUM(N12:V13)</f>
        <v>32</v>
      </c>
      <c r="X12" s="11">
        <f t="shared" ref="X12" si="14">+M12+W12</f>
        <v>63</v>
      </c>
      <c r="Y12" s="11"/>
    </row>
    <row r="13" spans="1:25" ht="16" thickBot="1" x14ac:dyDescent="0.25">
      <c r="A13" s="16"/>
      <c r="B13" s="15"/>
      <c r="C13" s="6" t="str">
        <f>HLOOKUP(A12,[1]Sheet6!$A:$CN,3,FALSE)</f>
        <v>Evan Bechtel</v>
      </c>
      <c r="D13" s="7"/>
      <c r="E13" s="7"/>
      <c r="F13" s="7"/>
      <c r="G13" s="7"/>
      <c r="H13" s="7"/>
      <c r="I13" s="7"/>
      <c r="J13" s="7"/>
      <c r="K13" s="7"/>
      <c r="L13" s="7"/>
      <c r="M13" s="15"/>
      <c r="N13" s="7"/>
      <c r="O13" s="7"/>
      <c r="P13" s="7"/>
      <c r="Q13" s="7"/>
      <c r="R13" s="7"/>
      <c r="S13" s="7"/>
      <c r="T13" s="7"/>
      <c r="U13" s="7"/>
      <c r="V13" s="7"/>
      <c r="W13" s="10"/>
      <c r="X13" s="13"/>
      <c r="Y13" s="13"/>
    </row>
    <row r="14" spans="1:25" x14ac:dyDescent="0.2">
      <c r="A14" s="14" t="s">
        <v>39</v>
      </c>
      <c r="B14" s="14">
        <f>VLOOKUP(A14,'[1]Scores - All Teams'!A:Y,25,FALSE)</f>
        <v>22</v>
      </c>
      <c r="C14" s="6" t="str">
        <f>HLOOKUP(A14,[1]Sheet6!$A:$CN,2,FALSE)</f>
        <v>Shawne McLeod</v>
      </c>
      <c r="D14" s="7">
        <f>VLOOKUP($A14,'[1]Scores - All Teams'!$A:$W,3,FALSE)</f>
        <v>4</v>
      </c>
      <c r="E14" s="7">
        <f>VLOOKUP($A14,'[1]Scores - All Teams'!$A:$W,4,FALSE)</f>
        <v>4</v>
      </c>
      <c r="F14" s="7">
        <f>VLOOKUP($A14,'[1]Scores - All Teams'!$A:$W,5,FALSE)</f>
        <v>3</v>
      </c>
      <c r="G14" s="7">
        <f>VLOOKUP($A14,'[1]Scores - All Teams'!$A:$W,6,FALSE)</f>
        <v>5</v>
      </c>
      <c r="H14" s="7">
        <f>VLOOKUP($A14,'[1]Scores - All Teams'!$A:$W,7,FALSE)</f>
        <v>4</v>
      </c>
      <c r="I14" s="7">
        <f>VLOOKUP($A14,'[1]Scores - All Teams'!$A:$W,8,FALSE)</f>
        <v>4</v>
      </c>
      <c r="J14" s="7">
        <f>VLOOKUP($A14,'[1]Scores - All Teams'!$A:$W,9,FALSE)</f>
        <v>2</v>
      </c>
      <c r="K14" s="7">
        <f>VLOOKUP($A14,'[1]Scores - All Teams'!$A:$W,10,FALSE)</f>
        <v>5</v>
      </c>
      <c r="L14" s="7">
        <f>VLOOKUP($A14,'[1]Scores - All Teams'!$A:$W,11,FALSE)</f>
        <v>3</v>
      </c>
      <c r="M14" s="14">
        <f t="shared" ref="M14" si="15">SUM(D14:L15)</f>
        <v>34</v>
      </c>
      <c r="N14" s="7">
        <f>VLOOKUP($A14,'[1]Scores - All Teams'!$A:$W,13,FALSE)</f>
        <v>2</v>
      </c>
      <c r="O14" s="7">
        <f>VLOOKUP($A14,'[1]Scores - All Teams'!$A:$W,14,FALSE)</f>
        <v>4</v>
      </c>
      <c r="P14" s="7">
        <f>VLOOKUP($A14,'[1]Scores - All Teams'!$A:$W,15,FALSE)</f>
        <v>3</v>
      </c>
      <c r="Q14" s="7">
        <f>VLOOKUP($A14,'[1]Scores - All Teams'!$A:$W,16,FALSE)</f>
        <v>2</v>
      </c>
      <c r="R14" s="7">
        <f>VLOOKUP($A14,'[1]Scores - All Teams'!$A:$W,17,FALSE)</f>
        <v>4</v>
      </c>
      <c r="S14" s="7">
        <f>VLOOKUP($A14,'[1]Scores - All Teams'!$A:$W,18,FALSE)</f>
        <v>4</v>
      </c>
      <c r="T14" s="7">
        <f>VLOOKUP($A14,'[1]Scores - All Teams'!$A:$W,19,FALSE)</f>
        <v>5</v>
      </c>
      <c r="U14" s="7">
        <f>VLOOKUP($A14,'[1]Scores - All Teams'!$A:$W,20,FALSE)</f>
        <v>2</v>
      </c>
      <c r="V14" s="7">
        <f>VLOOKUP($A14,'[1]Scores - All Teams'!$A:$W,21,FALSE)</f>
        <v>4</v>
      </c>
      <c r="W14" s="9">
        <f t="shared" ref="W14" si="16">SUM(N14:V15)</f>
        <v>30</v>
      </c>
      <c r="X14" s="11">
        <f t="shared" ref="X14" si="17">+M14+W14</f>
        <v>64</v>
      </c>
      <c r="Y14" s="11"/>
    </row>
    <row r="15" spans="1:25" ht="16" thickBot="1" x14ac:dyDescent="0.25">
      <c r="A15" s="16"/>
      <c r="B15" s="15"/>
      <c r="C15" s="6" t="str">
        <f>HLOOKUP(A14,[1]Sheet6!$A:$CN,3,FALSE)</f>
        <v>Scott Chessell</v>
      </c>
      <c r="D15" s="7"/>
      <c r="E15" s="7"/>
      <c r="F15" s="7"/>
      <c r="G15" s="7"/>
      <c r="H15" s="7"/>
      <c r="I15" s="7"/>
      <c r="J15" s="7"/>
      <c r="K15" s="7"/>
      <c r="L15" s="7"/>
      <c r="M15" s="15"/>
      <c r="N15" s="7"/>
      <c r="O15" s="7"/>
      <c r="P15" s="7"/>
      <c r="Q15" s="7"/>
      <c r="R15" s="7"/>
      <c r="S15" s="7"/>
      <c r="T15" s="7"/>
      <c r="U15" s="7"/>
      <c r="V15" s="7"/>
      <c r="W15" s="10"/>
      <c r="X15" s="13"/>
      <c r="Y15" s="13"/>
    </row>
    <row r="16" spans="1:25" x14ac:dyDescent="0.2">
      <c r="A16" s="14" t="s">
        <v>40</v>
      </c>
      <c r="B16" s="14">
        <f>VLOOKUP(A16,'[1]Scores - All Teams'!A:Y,25,FALSE)</f>
        <v>22</v>
      </c>
      <c r="C16" s="6" t="str">
        <f>HLOOKUP(A16,[1]Sheet6!$A:$CN,2,FALSE)</f>
        <v>Andrew Miller</v>
      </c>
      <c r="D16" s="7">
        <f>VLOOKUP($A16,'[1]Scores - All Teams'!$A:$W,3,FALSE)</f>
        <v>4</v>
      </c>
      <c r="E16" s="7">
        <f>VLOOKUP($A16,'[1]Scores - All Teams'!$A:$W,4,FALSE)</f>
        <v>3</v>
      </c>
      <c r="F16" s="7">
        <f>VLOOKUP($A16,'[1]Scores - All Teams'!$A:$W,5,FALSE)</f>
        <v>2</v>
      </c>
      <c r="G16" s="7">
        <f>VLOOKUP($A16,'[1]Scores - All Teams'!$A:$W,6,FALSE)</f>
        <v>5</v>
      </c>
      <c r="H16" s="7">
        <f>VLOOKUP($A16,'[1]Scores - All Teams'!$A:$W,7,FALSE)</f>
        <v>5</v>
      </c>
      <c r="I16" s="7">
        <f>VLOOKUP($A16,'[1]Scores - All Teams'!$A:$W,8,FALSE)</f>
        <v>4</v>
      </c>
      <c r="J16" s="7">
        <f>VLOOKUP($A16,'[1]Scores - All Teams'!$A:$W,9,FALSE)</f>
        <v>3</v>
      </c>
      <c r="K16" s="7">
        <f>VLOOKUP($A16,'[1]Scores - All Teams'!$A:$W,10,FALSE)</f>
        <v>4</v>
      </c>
      <c r="L16" s="7">
        <f>VLOOKUP($A16,'[1]Scores - All Teams'!$A:$W,11,FALSE)</f>
        <v>4</v>
      </c>
      <c r="M16" s="14">
        <f t="shared" ref="M16" si="18">SUM(D16:L17)</f>
        <v>34</v>
      </c>
      <c r="N16" s="7">
        <f>VLOOKUP($A16,'[1]Scores - All Teams'!$A:$W,13,FALSE)</f>
        <v>3</v>
      </c>
      <c r="O16" s="7">
        <f>VLOOKUP($A16,'[1]Scores - All Teams'!$A:$W,14,FALSE)</f>
        <v>4</v>
      </c>
      <c r="P16" s="7">
        <f>VLOOKUP($A16,'[1]Scores - All Teams'!$A:$W,15,FALSE)</f>
        <v>3</v>
      </c>
      <c r="Q16" s="7">
        <f>VLOOKUP($A16,'[1]Scores - All Teams'!$A:$W,16,FALSE)</f>
        <v>2</v>
      </c>
      <c r="R16" s="7">
        <f>VLOOKUP($A16,'[1]Scores - All Teams'!$A:$W,17,FALSE)</f>
        <v>4</v>
      </c>
      <c r="S16" s="7">
        <f>VLOOKUP($A16,'[1]Scores - All Teams'!$A:$W,18,FALSE)</f>
        <v>6</v>
      </c>
      <c r="T16" s="7">
        <f>VLOOKUP($A16,'[1]Scores - All Teams'!$A:$W,19,FALSE)</f>
        <v>4</v>
      </c>
      <c r="U16" s="7">
        <f>VLOOKUP($A16,'[1]Scores - All Teams'!$A:$W,20,FALSE)</f>
        <v>4</v>
      </c>
      <c r="V16" s="7">
        <f>VLOOKUP($A16,'[1]Scores - All Teams'!$A:$W,21,FALSE)</f>
        <v>4</v>
      </c>
      <c r="W16" s="9">
        <f t="shared" ref="W16" si="19">SUM(N16:V17)</f>
        <v>34</v>
      </c>
      <c r="X16" s="11">
        <f t="shared" ref="X16" si="20">+M16+W16</f>
        <v>68</v>
      </c>
      <c r="Y16" s="11"/>
    </row>
    <row r="17" spans="1:25" ht="16" thickBot="1" x14ac:dyDescent="0.25">
      <c r="A17" s="16"/>
      <c r="B17" s="15"/>
      <c r="C17" s="6" t="str">
        <f>HLOOKUP(A16,[1]Sheet6!$A:$CN,3,FALSE)</f>
        <v>Tim Good</v>
      </c>
      <c r="D17" s="7"/>
      <c r="E17" s="7"/>
      <c r="F17" s="7"/>
      <c r="G17" s="7"/>
      <c r="H17" s="7"/>
      <c r="I17" s="7"/>
      <c r="J17" s="7"/>
      <c r="K17" s="7"/>
      <c r="L17" s="7"/>
      <c r="M17" s="15"/>
      <c r="N17" s="7"/>
      <c r="O17" s="7"/>
      <c r="P17" s="7"/>
      <c r="Q17" s="7"/>
      <c r="R17" s="7"/>
      <c r="S17" s="7"/>
      <c r="T17" s="7"/>
      <c r="U17" s="7"/>
      <c r="V17" s="7"/>
      <c r="W17" s="10"/>
      <c r="X17" s="13"/>
      <c r="Y17" s="13"/>
    </row>
    <row r="18" spans="1:25" x14ac:dyDescent="0.2">
      <c r="A18" s="14" t="s">
        <v>41</v>
      </c>
      <c r="B18" s="14">
        <f>VLOOKUP(A18,'[1]Scores - All Teams'!A:Y,25,FALSE)</f>
        <v>23</v>
      </c>
      <c r="C18" s="6" t="str">
        <f>HLOOKUP(A18,[1]Sheet6!$A:$CN,2,FALSE)</f>
        <v>Rob Hollinger</v>
      </c>
      <c r="D18" s="7">
        <f>VLOOKUP($A18,'[1]Scores - All Teams'!$A:$W,3,FALSE)</f>
        <v>4</v>
      </c>
      <c r="E18" s="7">
        <f>VLOOKUP($A18,'[1]Scores - All Teams'!$A:$W,4,FALSE)</f>
        <v>4</v>
      </c>
      <c r="F18" s="7">
        <f>VLOOKUP($A18,'[1]Scores - All Teams'!$A:$W,5,FALSE)</f>
        <v>2</v>
      </c>
      <c r="G18" s="7">
        <f>VLOOKUP($A18,'[1]Scores - All Teams'!$A:$W,6,FALSE)</f>
        <v>3</v>
      </c>
      <c r="H18" s="7">
        <f>VLOOKUP($A18,'[1]Scores - All Teams'!$A:$W,7,FALSE)</f>
        <v>5</v>
      </c>
      <c r="I18" s="7">
        <f>VLOOKUP($A18,'[1]Scores - All Teams'!$A:$W,8,FALSE)</f>
        <v>4</v>
      </c>
      <c r="J18" s="7">
        <f>VLOOKUP($A18,'[1]Scores - All Teams'!$A:$W,9,FALSE)</f>
        <v>3</v>
      </c>
      <c r="K18" s="7">
        <f>VLOOKUP($A18,'[1]Scores - All Teams'!$A:$W,10,FALSE)</f>
        <v>5</v>
      </c>
      <c r="L18" s="7">
        <f>VLOOKUP($A18,'[1]Scores - All Teams'!$A:$W,11,FALSE)</f>
        <v>3</v>
      </c>
      <c r="M18" s="14">
        <f t="shared" ref="M18" si="21">SUM(D18:L19)</f>
        <v>33</v>
      </c>
      <c r="N18" s="7">
        <f>VLOOKUP($A18,'[1]Scores - All Teams'!$A:$W,13,FALSE)</f>
        <v>3</v>
      </c>
      <c r="O18" s="7">
        <f>VLOOKUP($A18,'[1]Scores - All Teams'!$A:$W,14,FALSE)</f>
        <v>4</v>
      </c>
      <c r="P18" s="7">
        <f>VLOOKUP($A18,'[1]Scores - All Teams'!$A:$W,15,FALSE)</f>
        <v>4</v>
      </c>
      <c r="Q18" s="7">
        <f>VLOOKUP($A18,'[1]Scores - All Teams'!$A:$W,16,FALSE)</f>
        <v>3</v>
      </c>
      <c r="R18" s="7">
        <f>VLOOKUP($A18,'[1]Scores - All Teams'!$A:$W,17,FALSE)</f>
        <v>4</v>
      </c>
      <c r="S18" s="7">
        <f>VLOOKUP($A18,'[1]Scores - All Teams'!$A:$W,18,FALSE)</f>
        <v>4</v>
      </c>
      <c r="T18" s="7">
        <f>VLOOKUP($A18,'[1]Scores - All Teams'!$A:$W,19,FALSE)</f>
        <v>4</v>
      </c>
      <c r="U18" s="7">
        <f>VLOOKUP($A18,'[1]Scores - All Teams'!$A:$W,20,FALSE)</f>
        <v>3</v>
      </c>
      <c r="V18" s="7">
        <f>VLOOKUP($A18,'[1]Scores - All Teams'!$A:$W,21,FALSE)</f>
        <v>4</v>
      </c>
      <c r="W18" s="9">
        <f t="shared" ref="W18" si="22">SUM(N18:V19)</f>
        <v>33</v>
      </c>
      <c r="X18" s="11">
        <f t="shared" ref="X18" si="23">+M18+W18</f>
        <v>66</v>
      </c>
      <c r="Y18" s="11"/>
    </row>
    <row r="19" spans="1:25" ht="16" thickBot="1" x14ac:dyDescent="0.25">
      <c r="A19" s="16"/>
      <c r="B19" s="15"/>
      <c r="C19" s="6" t="str">
        <f>HLOOKUP(A18,[1]Sheet6!$A:$CN,3,FALSE)</f>
        <v>Mike Champman</v>
      </c>
      <c r="D19" s="7"/>
      <c r="E19" s="7"/>
      <c r="F19" s="7"/>
      <c r="G19" s="7"/>
      <c r="H19" s="7"/>
      <c r="I19" s="7"/>
      <c r="J19" s="7"/>
      <c r="K19" s="7"/>
      <c r="L19" s="7"/>
      <c r="M19" s="15"/>
      <c r="N19" s="7"/>
      <c r="O19" s="7"/>
      <c r="P19" s="7"/>
      <c r="Q19" s="7"/>
      <c r="R19" s="7"/>
      <c r="S19" s="7"/>
      <c r="T19" s="7"/>
      <c r="U19" s="7"/>
      <c r="V19" s="7"/>
      <c r="W19" s="10"/>
      <c r="X19" s="13"/>
      <c r="Y19" s="13"/>
    </row>
    <row r="20" spans="1:25" x14ac:dyDescent="0.2">
      <c r="A20" s="14" t="s">
        <v>42</v>
      </c>
      <c r="B20" s="14">
        <f>VLOOKUP(A20,'[1]Scores - All Teams'!A:Y,25,FALSE)</f>
        <v>23</v>
      </c>
      <c r="C20" s="6" t="str">
        <f>HLOOKUP(A20,[1]Sheet6!$A:$CN,2,FALSE)</f>
        <v>Frank Verberne</v>
      </c>
      <c r="D20" s="7">
        <f>VLOOKUP($A20,'[1]Scores - All Teams'!$A:$W,3,FALSE)</f>
        <v>4</v>
      </c>
      <c r="E20" s="7">
        <f>VLOOKUP($A20,'[1]Scores - All Teams'!$A:$W,4,FALSE)</f>
        <v>4</v>
      </c>
      <c r="F20" s="7">
        <f>VLOOKUP($A20,'[1]Scores - All Teams'!$A:$W,5,FALSE)</f>
        <v>3</v>
      </c>
      <c r="G20" s="7">
        <f>VLOOKUP($A20,'[1]Scores - All Teams'!$A:$W,6,FALSE)</f>
        <v>3</v>
      </c>
      <c r="H20" s="7">
        <f>VLOOKUP($A20,'[1]Scores - All Teams'!$A:$W,7,FALSE)</f>
        <v>5</v>
      </c>
      <c r="I20" s="7">
        <f>VLOOKUP($A20,'[1]Scores - All Teams'!$A:$W,8,FALSE)</f>
        <v>4</v>
      </c>
      <c r="J20" s="7">
        <f>VLOOKUP($A20,'[1]Scores - All Teams'!$A:$W,9,FALSE)</f>
        <v>3</v>
      </c>
      <c r="K20" s="7">
        <f>VLOOKUP($A20,'[1]Scores - All Teams'!$A:$W,10,FALSE)</f>
        <v>4</v>
      </c>
      <c r="L20" s="7">
        <f>VLOOKUP($A20,'[1]Scores - All Teams'!$A:$W,11,FALSE)</f>
        <v>5</v>
      </c>
      <c r="M20" s="14">
        <f t="shared" ref="M20" si="24">SUM(D20:L21)</f>
        <v>35</v>
      </c>
      <c r="N20" s="7">
        <f>VLOOKUP($A20,'[1]Scores - All Teams'!$A:$W,13,FALSE)</f>
        <v>3</v>
      </c>
      <c r="O20" s="7">
        <f>VLOOKUP($A20,'[1]Scores - All Teams'!$A:$W,14,FALSE)</f>
        <v>4</v>
      </c>
      <c r="P20" s="7">
        <f>VLOOKUP($A20,'[1]Scores - All Teams'!$A:$W,15,FALSE)</f>
        <v>4</v>
      </c>
      <c r="Q20" s="7">
        <f>VLOOKUP($A20,'[1]Scores - All Teams'!$A:$W,16,FALSE)</f>
        <v>3</v>
      </c>
      <c r="R20" s="7">
        <f>VLOOKUP($A20,'[1]Scores - All Teams'!$A:$W,17,FALSE)</f>
        <v>4</v>
      </c>
      <c r="S20" s="7">
        <f>VLOOKUP($A20,'[1]Scores - All Teams'!$A:$W,18,FALSE)</f>
        <v>4</v>
      </c>
      <c r="T20" s="7">
        <f>VLOOKUP($A20,'[1]Scores - All Teams'!$A:$W,19,FALSE)</f>
        <v>4</v>
      </c>
      <c r="U20" s="7">
        <f>VLOOKUP($A20,'[1]Scores - All Teams'!$A:$W,20,FALSE)</f>
        <v>3</v>
      </c>
      <c r="V20" s="7">
        <f>VLOOKUP($A20,'[1]Scores - All Teams'!$A:$W,21,FALSE)</f>
        <v>5</v>
      </c>
      <c r="W20" s="9">
        <f t="shared" ref="W20" si="25">SUM(N20:V21)</f>
        <v>34</v>
      </c>
      <c r="X20" s="11">
        <f t="shared" ref="X20" si="26">+M20+W20</f>
        <v>69</v>
      </c>
      <c r="Y20" s="11"/>
    </row>
    <row r="21" spans="1:25" ht="16" thickBot="1" x14ac:dyDescent="0.25">
      <c r="A21" s="16"/>
      <c r="B21" s="15"/>
      <c r="C21" s="6" t="str">
        <f>HLOOKUP(A20,[1]Sheet6!$A:$CN,3,FALSE)</f>
        <v>Gary Bennett</v>
      </c>
      <c r="D21" s="7"/>
      <c r="E21" s="7"/>
      <c r="F21" s="7"/>
      <c r="G21" s="7"/>
      <c r="H21" s="7"/>
      <c r="I21" s="7"/>
      <c r="J21" s="7"/>
      <c r="K21" s="7"/>
      <c r="L21" s="7"/>
      <c r="M21" s="15"/>
      <c r="N21" s="7"/>
      <c r="O21" s="7"/>
      <c r="P21" s="7"/>
      <c r="Q21" s="7"/>
      <c r="R21" s="7"/>
      <c r="S21" s="7"/>
      <c r="T21" s="7"/>
      <c r="U21" s="7"/>
      <c r="V21" s="7"/>
      <c r="W21" s="10"/>
      <c r="X21" s="13"/>
      <c r="Y21" s="13"/>
    </row>
    <row r="22" spans="1:25" x14ac:dyDescent="0.2">
      <c r="A22" s="14" t="s">
        <v>43</v>
      </c>
      <c r="B22" s="14">
        <f>VLOOKUP(A22,'[1]Scores - All Teams'!A:Y,25,FALSE)</f>
        <v>24</v>
      </c>
      <c r="C22" s="6" t="str">
        <f>HLOOKUP(A22,[1]Sheet6!$A:$CN,2,FALSE)</f>
        <v>Ryan Baetz</v>
      </c>
      <c r="D22" s="7">
        <f>VLOOKUP($A22,'[1]Scores - All Teams'!$A:$W,3,FALSE)</f>
        <v>3</v>
      </c>
      <c r="E22" s="7">
        <f>VLOOKUP($A22,'[1]Scores - All Teams'!$A:$W,4,FALSE)</f>
        <v>3</v>
      </c>
      <c r="F22" s="7">
        <f>VLOOKUP($A22,'[1]Scores - All Teams'!$A:$W,5,FALSE)</f>
        <v>2</v>
      </c>
      <c r="G22" s="7">
        <f>VLOOKUP($A22,'[1]Scores - All Teams'!$A:$W,6,FALSE)</f>
        <v>3</v>
      </c>
      <c r="H22" s="7">
        <f>VLOOKUP($A22,'[1]Scores - All Teams'!$A:$W,7,FALSE)</f>
        <v>5</v>
      </c>
      <c r="I22" s="7">
        <f>VLOOKUP($A22,'[1]Scores - All Teams'!$A:$W,8,FALSE)</f>
        <v>4</v>
      </c>
      <c r="J22" s="7">
        <f>VLOOKUP($A22,'[1]Scores - All Teams'!$A:$W,9,FALSE)</f>
        <v>3</v>
      </c>
      <c r="K22" s="7">
        <f>VLOOKUP($A22,'[1]Scores - All Teams'!$A:$W,10,FALSE)</f>
        <v>4</v>
      </c>
      <c r="L22" s="7">
        <f>VLOOKUP($A22,'[1]Scores - All Teams'!$A:$W,11,FALSE)</f>
        <v>2</v>
      </c>
      <c r="M22" s="14">
        <f t="shared" ref="M22" si="27">SUM(D22:L23)</f>
        <v>29</v>
      </c>
      <c r="N22" s="7">
        <f>VLOOKUP($A22,'[1]Scores - All Teams'!$A:$W,13,FALSE)</f>
        <v>3</v>
      </c>
      <c r="O22" s="7">
        <f>VLOOKUP($A22,'[1]Scores - All Teams'!$A:$W,14,FALSE)</f>
        <v>3</v>
      </c>
      <c r="P22" s="7">
        <f>VLOOKUP($A22,'[1]Scores - All Teams'!$A:$W,15,FALSE)</f>
        <v>3</v>
      </c>
      <c r="Q22" s="7">
        <f>VLOOKUP($A22,'[1]Scores - All Teams'!$A:$W,16,FALSE)</f>
        <v>2</v>
      </c>
      <c r="R22" s="7">
        <f>VLOOKUP($A22,'[1]Scores - All Teams'!$A:$W,17,FALSE)</f>
        <v>4</v>
      </c>
      <c r="S22" s="7">
        <f>VLOOKUP($A22,'[1]Scores - All Teams'!$A:$W,18,FALSE)</f>
        <v>4</v>
      </c>
      <c r="T22" s="7">
        <f>VLOOKUP($A22,'[1]Scores - All Teams'!$A:$W,19,FALSE)</f>
        <v>3</v>
      </c>
      <c r="U22" s="7">
        <f>VLOOKUP($A22,'[1]Scores - All Teams'!$A:$W,20,FALSE)</f>
        <v>3</v>
      </c>
      <c r="V22" s="7">
        <f>VLOOKUP($A22,'[1]Scores - All Teams'!$A:$W,21,FALSE)</f>
        <v>3</v>
      </c>
      <c r="W22" s="9">
        <f t="shared" ref="W22" si="28">SUM(N22:V23)</f>
        <v>28</v>
      </c>
      <c r="X22" s="11">
        <f t="shared" ref="X22" si="29">+M22+W22</f>
        <v>57</v>
      </c>
      <c r="Y22" s="11"/>
    </row>
    <row r="23" spans="1:25" ht="16" thickBot="1" x14ac:dyDescent="0.25">
      <c r="A23" s="16"/>
      <c r="B23" s="15"/>
      <c r="C23" s="6" t="str">
        <f>HLOOKUP(A22,[1]Sheet6!$A:$CN,3,FALSE)</f>
        <v>Kevin Baetz</v>
      </c>
      <c r="D23" s="7"/>
      <c r="E23" s="7"/>
      <c r="F23" s="7"/>
      <c r="G23" s="7"/>
      <c r="H23" s="7"/>
      <c r="I23" s="7"/>
      <c r="J23" s="7"/>
      <c r="K23" s="7"/>
      <c r="L23" s="7"/>
      <c r="M23" s="15"/>
      <c r="N23" s="7"/>
      <c r="O23" s="7"/>
      <c r="P23" s="7"/>
      <c r="Q23" s="7"/>
      <c r="R23" s="7"/>
      <c r="S23" s="7"/>
      <c r="T23" s="7"/>
      <c r="U23" s="7"/>
      <c r="V23" s="7"/>
      <c r="W23" s="10"/>
      <c r="X23" s="13"/>
      <c r="Y23" s="13"/>
    </row>
    <row r="24" spans="1:25" x14ac:dyDescent="0.2">
      <c r="A24" s="14" t="s">
        <v>44</v>
      </c>
      <c r="B24" s="14">
        <f>VLOOKUP(A24,'[1]Scores - All Teams'!A:Y,25,FALSE)</f>
        <v>25</v>
      </c>
      <c r="C24" s="6" t="str">
        <f>HLOOKUP(A24,[1]Sheet6!$A:$CN,2,FALSE)</f>
        <v>Darren Kerr</v>
      </c>
      <c r="D24" s="7">
        <f>VLOOKUP($A24,'[1]Scores - All Teams'!$A:$W,3,FALSE)</f>
        <v>4</v>
      </c>
      <c r="E24" s="7">
        <f>VLOOKUP($A24,'[1]Scores - All Teams'!$A:$W,4,FALSE)</f>
        <v>4</v>
      </c>
      <c r="F24" s="7">
        <f>VLOOKUP($A24,'[1]Scores - All Teams'!$A:$W,5,FALSE)</f>
        <v>4</v>
      </c>
      <c r="G24" s="7">
        <f>VLOOKUP($A24,'[1]Scores - All Teams'!$A:$W,6,FALSE)</f>
        <v>4</v>
      </c>
      <c r="H24" s="7">
        <f>VLOOKUP($A24,'[1]Scores - All Teams'!$A:$W,7,FALSE)</f>
        <v>5</v>
      </c>
      <c r="I24" s="7">
        <f>VLOOKUP($A24,'[1]Scores - All Teams'!$A:$W,8,FALSE)</f>
        <v>4</v>
      </c>
      <c r="J24" s="7">
        <f>VLOOKUP($A24,'[1]Scores - All Teams'!$A:$W,9,FALSE)</f>
        <v>3</v>
      </c>
      <c r="K24" s="7">
        <f>VLOOKUP($A24,'[1]Scores - All Teams'!$A:$W,10,FALSE)</f>
        <v>4</v>
      </c>
      <c r="L24" s="7">
        <f>VLOOKUP($A24,'[1]Scores - All Teams'!$A:$W,11,FALSE)</f>
        <v>3</v>
      </c>
      <c r="M24" s="14">
        <f t="shared" ref="M24" si="30">SUM(D24:L25)</f>
        <v>35</v>
      </c>
      <c r="N24" s="7">
        <f>VLOOKUP($A24,'[1]Scores - All Teams'!$A:$W,13,FALSE)</f>
        <v>3</v>
      </c>
      <c r="O24" s="7">
        <f>VLOOKUP($A24,'[1]Scores - All Teams'!$A:$W,14,FALSE)</f>
        <v>4</v>
      </c>
      <c r="P24" s="7">
        <f>VLOOKUP($A24,'[1]Scores - All Teams'!$A:$W,15,FALSE)</f>
        <v>4</v>
      </c>
      <c r="Q24" s="7">
        <f>VLOOKUP($A24,'[1]Scores - All Teams'!$A:$W,16,FALSE)</f>
        <v>3</v>
      </c>
      <c r="R24" s="7">
        <f>VLOOKUP($A24,'[1]Scores - All Teams'!$A:$W,17,FALSE)</f>
        <v>4</v>
      </c>
      <c r="S24" s="7">
        <f>VLOOKUP($A24,'[1]Scores - All Teams'!$A:$W,18,FALSE)</f>
        <v>4</v>
      </c>
      <c r="T24" s="7">
        <f>VLOOKUP($A24,'[1]Scores - All Teams'!$A:$W,19,FALSE)</f>
        <v>4</v>
      </c>
      <c r="U24" s="7">
        <f>VLOOKUP($A24,'[1]Scores - All Teams'!$A:$W,20,FALSE)</f>
        <v>3</v>
      </c>
      <c r="V24" s="7">
        <f>VLOOKUP($A24,'[1]Scores - All Teams'!$A:$W,21,FALSE)</f>
        <v>4</v>
      </c>
      <c r="W24" s="9">
        <f t="shared" ref="W24" si="31">SUM(N24:V25)</f>
        <v>33</v>
      </c>
      <c r="X24" s="11">
        <f t="shared" ref="X24" si="32">+M24+W24</f>
        <v>68</v>
      </c>
      <c r="Y24" s="11"/>
    </row>
    <row r="25" spans="1:25" ht="16" thickBot="1" x14ac:dyDescent="0.25">
      <c r="A25" s="16"/>
      <c r="B25" s="15"/>
      <c r="C25" s="6" t="str">
        <f>HLOOKUP(A24,[1]Sheet6!$A:$CN,3,FALSE)</f>
        <v>Matt McCracken</v>
      </c>
      <c r="D25" s="7"/>
      <c r="E25" s="7"/>
      <c r="F25" s="7"/>
      <c r="G25" s="7"/>
      <c r="H25" s="7"/>
      <c r="I25" s="7"/>
      <c r="J25" s="7"/>
      <c r="K25" s="7"/>
      <c r="L25" s="7"/>
      <c r="M25" s="15"/>
      <c r="N25" s="7"/>
      <c r="O25" s="7"/>
      <c r="P25" s="7"/>
      <c r="Q25" s="7"/>
      <c r="R25" s="7"/>
      <c r="S25" s="7"/>
      <c r="T25" s="7"/>
      <c r="U25" s="7"/>
      <c r="V25" s="7"/>
      <c r="W25" s="10"/>
      <c r="X25" s="13"/>
      <c r="Y25" s="13"/>
    </row>
    <row r="26" spans="1:25" x14ac:dyDescent="0.2">
      <c r="A26" s="14" t="s">
        <v>45</v>
      </c>
      <c r="B26" s="14">
        <f>VLOOKUP(A26,'[1]Scores - All Teams'!A:Y,25,FALSE)</f>
        <v>25</v>
      </c>
      <c r="C26" s="6" t="str">
        <f>HLOOKUP(A26,[1]Sheet6!$A:$CN,2,FALSE)</f>
        <v>Scott Kemp</v>
      </c>
      <c r="D26" s="7">
        <f>VLOOKUP($A26,'[1]Scores - All Teams'!$A:$W,3,FALSE)</f>
        <v>4</v>
      </c>
      <c r="E26" s="7">
        <f>VLOOKUP($A26,'[1]Scores - All Teams'!$A:$W,4,FALSE)</f>
        <v>3</v>
      </c>
      <c r="F26" s="7">
        <f>VLOOKUP($A26,'[1]Scores - All Teams'!$A:$W,5,FALSE)</f>
        <v>2</v>
      </c>
      <c r="G26" s="7">
        <f>VLOOKUP($A26,'[1]Scores - All Teams'!$A:$W,6,FALSE)</f>
        <v>4</v>
      </c>
      <c r="H26" s="7">
        <f>VLOOKUP($A26,'[1]Scores - All Teams'!$A:$W,7,FALSE)</f>
        <v>4</v>
      </c>
      <c r="I26" s="7">
        <f>VLOOKUP($A26,'[1]Scores - All Teams'!$A:$W,8,FALSE)</f>
        <v>4</v>
      </c>
      <c r="J26" s="7">
        <f>VLOOKUP($A26,'[1]Scores - All Teams'!$A:$W,9,FALSE)</f>
        <v>2</v>
      </c>
      <c r="K26" s="7">
        <f>VLOOKUP($A26,'[1]Scores - All Teams'!$A:$W,10,FALSE)</f>
        <v>4</v>
      </c>
      <c r="L26" s="7">
        <f>VLOOKUP($A26,'[1]Scores - All Teams'!$A:$W,11,FALSE)</f>
        <v>3</v>
      </c>
      <c r="M26" s="14">
        <f t="shared" ref="M26" si="33">SUM(D26:L27)</f>
        <v>30</v>
      </c>
      <c r="N26" s="7">
        <f>VLOOKUP($A26,'[1]Scores - All Teams'!$A:$W,13,FALSE)</f>
        <v>3</v>
      </c>
      <c r="O26" s="7">
        <f>VLOOKUP($A26,'[1]Scores - All Teams'!$A:$W,14,FALSE)</f>
        <v>4</v>
      </c>
      <c r="P26" s="7">
        <f>VLOOKUP($A26,'[1]Scores - All Teams'!$A:$W,15,FALSE)</f>
        <v>4</v>
      </c>
      <c r="Q26" s="7">
        <f>VLOOKUP($A26,'[1]Scores - All Teams'!$A:$W,16,FALSE)</f>
        <v>3</v>
      </c>
      <c r="R26" s="7">
        <f>VLOOKUP($A26,'[1]Scores - All Teams'!$A:$W,17,FALSE)</f>
        <v>4</v>
      </c>
      <c r="S26" s="7">
        <f>VLOOKUP($A26,'[1]Scores - All Teams'!$A:$W,18,FALSE)</f>
        <v>5</v>
      </c>
      <c r="T26" s="7">
        <f>VLOOKUP($A26,'[1]Scores - All Teams'!$A:$W,19,FALSE)</f>
        <v>5</v>
      </c>
      <c r="U26" s="7">
        <f>VLOOKUP($A26,'[1]Scores - All Teams'!$A:$W,20,FALSE)</f>
        <v>3</v>
      </c>
      <c r="V26" s="7">
        <f>VLOOKUP($A26,'[1]Scores - All Teams'!$A:$W,21,FALSE)</f>
        <v>5</v>
      </c>
      <c r="W26" s="9">
        <f t="shared" ref="W26" si="34">SUM(N26:V27)</f>
        <v>36</v>
      </c>
      <c r="X26" s="11">
        <f t="shared" ref="X26" si="35">+M26+W26</f>
        <v>66</v>
      </c>
      <c r="Y26" s="11"/>
    </row>
    <row r="27" spans="1:25" ht="16" thickBot="1" x14ac:dyDescent="0.25">
      <c r="A27" s="16"/>
      <c r="B27" s="15"/>
      <c r="C27" s="6" t="str">
        <f>HLOOKUP(A26,[1]Sheet6!$A:$CN,3,FALSE)</f>
        <v>Brent Kittmer</v>
      </c>
      <c r="D27" s="7"/>
      <c r="E27" s="7"/>
      <c r="F27" s="7"/>
      <c r="G27" s="7"/>
      <c r="H27" s="7"/>
      <c r="I27" s="7"/>
      <c r="J27" s="7"/>
      <c r="K27" s="7"/>
      <c r="L27" s="7"/>
      <c r="M27" s="15"/>
      <c r="N27" s="7"/>
      <c r="O27" s="7"/>
      <c r="P27" s="7"/>
      <c r="Q27" s="7"/>
      <c r="R27" s="7"/>
      <c r="S27" s="7"/>
      <c r="T27" s="7"/>
      <c r="U27" s="7"/>
      <c r="V27" s="7"/>
      <c r="W27" s="10"/>
      <c r="X27" s="13"/>
      <c r="Y27" s="13"/>
    </row>
    <row r="28" spans="1:25" x14ac:dyDescent="0.2">
      <c r="A28" s="14" t="s">
        <v>46</v>
      </c>
      <c r="B28" s="14">
        <f>VLOOKUP(A28,'[1]Scores - All Teams'!A:Y,25,FALSE)</f>
        <v>25</v>
      </c>
      <c r="C28" s="6" t="str">
        <f>HLOOKUP(A28,[1]Sheet6!$A:$CN,2,FALSE)</f>
        <v>Scott Rinn</v>
      </c>
      <c r="D28" s="7">
        <f>VLOOKUP($A28,'[1]Scores - All Teams'!$A:$W,3,FALSE)</f>
        <v>3</v>
      </c>
      <c r="E28" s="7">
        <f>VLOOKUP($A28,'[1]Scores - All Teams'!$A:$W,4,FALSE)</f>
        <v>5</v>
      </c>
      <c r="F28" s="7">
        <f>VLOOKUP($A28,'[1]Scores - All Teams'!$A:$W,5,FALSE)</f>
        <v>3</v>
      </c>
      <c r="G28" s="7">
        <f>VLOOKUP($A28,'[1]Scores - All Teams'!$A:$W,6,FALSE)</f>
        <v>5</v>
      </c>
      <c r="H28" s="7">
        <f>VLOOKUP($A28,'[1]Scores - All Teams'!$A:$W,7,FALSE)</f>
        <v>4</v>
      </c>
      <c r="I28" s="7">
        <f>VLOOKUP($A28,'[1]Scores - All Teams'!$A:$W,8,FALSE)</f>
        <v>4</v>
      </c>
      <c r="J28" s="7">
        <f>VLOOKUP($A28,'[1]Scores - All Teams'!$A:$W,9,FALSE)</f>
        <v>2</v>
      </c>
      <c r="K28" s="7">
        <f>VLOOKUP($A28,'[1]Scores - All Teams'!$A:$W,10,FALSE)</f>
        <v>4</v>
      </c>
      <c r="L28" s="7">
        <f>VLOOKUP($A28,'[1]Scores - All Teams'!$A:$W,11,FALSE)</f>
        <v>3</v>
      </c>
      <c r="M28" s="14">
        <f t="shared" ref="M28" si="36">SUM(D28:L29)</f>
        <v>33</v>
      </c>
      <c r="N28" s="7">
        <f>VLOOKUP($A28,'[1]Scores - All Teams'!$A:$W,13,FALSE)</f>
        <v>2</v>
      </c>
      <c r="O28" s="7">
        <f>VLOOKUP($A28,'[1]Scores - All Teams'!$A:$W,14,FALSE)</f>
        <v>3</v>
      </c>
      <c r="P28" s="7">
        <f>VLOOKUP($A28,'[1]Scores - All Teams'!$A:$W,15,FALSE)</f>
        <v>4</v>
      </c>
      <c r="Q28" s="7">
        <f>VLOOKUP($A28,'[1]Scores - All Teams'!$A:$W,16,FALSE)</f>
        <v>2</v>
      </c>
      <c r="R28" s="7">
        <f>VLOOKUP($A28,'[1]Scores - All Teams'!$A:$W,17,FALSE)</f>
        <v>5</v>
      </c>
      <c r="S28" s="7">
        <f>VLOOKUP($A28,'[1]Scores - All Teams'!$A:$W,18,FALSE)</f>
        <v>4</v>
      </c>
      <c r="T28" s="7">
        <f>VLOOKUP($A28,'[1]Scores - All Teams'!$A:$W,19,FALSE)</f>
        <v>3</v>
      </c>
      <c r="U28" s="7">
        <f>VLOOKUP($A28,'[1]Scores - All Teams'!$A:$W,20,FALSE)</f>
        <v>3</v>
      </c>
      <c r="V28" s="7">
        <f>VLOOKUP($A28,'[1]Scores - All Teams'!$A:$W,21,FALSE)</f>
        <v>4</v>
      </c>
      <c r="W28" s="9">
        <f t="shared" ref="W28" si="37">SUM(N28:V29)</f>
        <v>30</v>
      </c>
      <c r="X28" s="11">
        <f t="shared" ref="X28" si="38">+M28+W28</f>
        <v>63</v>
      </c>
      <c r="Y28" s="11"/>
    </row>
    <row r="29" spans="1:25" ht="16" thickBot="1" x14ac:dyDescent="0.25">
      <c r="A29" s="16"/>
      <c r="B29" s="15"/>
      <c r="C29" s="6" t="str">
        <f>HLOOKUP(A28,[1]Sheet6!$A:$CN,3,FALSE)</f>
        <v>Andy Cunningham</v>
      </c>
      <c r="D29" s="7"/>
      <c r="E29" s="7"/>
      <c r="F29" s="7"/>
      <c r="G29" s="7"/>
      <c r="H29" s="7"/>
      <c r="I29" s="7"/>
      <c r="J29" s="7"/>
      <c r="K29" s="7"/>
      <c r="L29" s="7"/>
      <c r="M29" s="15"/>
      <c r="N29" s="7"/>
      <c r="O29" s="7"/>
      <c r="P29" s="7"/>
      <c r="Q29" s="7"/>
      <c r="R29" s="7"/>
      <c r="S29" s="7"/>
      <c r="T29" s="7"/>
      <c r="U29" s="7"/>
      <c r="V29" s="7"/>
      <c r="W29" s="10"/>
      <c r="X29" s="13"/>
      <c r="Y29" s="13"/>
    </row>
    <row r="30" spans="1:25" x14ac:dyDescent="0.2">
      <c r="A30" s="14" t="s">
        <v>47</v>
      </c>
      <c r="B30" s="14">
        <f>VLOOKUP(A30,'[1]Scores - All Teams'!A:Y,25,FALSE)</f>
        <v>26</v>
      </c>
      <c r="C30" s="6" t="str">
        <f>HLOOKUP(A30,[1]Sheet6!$A:$CN,2,FALSE)</f>
        <v>Jerry Wright</v>
      </c>
      <c r="D30" s="7">
        <f>VLOOKUP($A30,'[1]Scores - All Teams'!$A:$W,3,FALSE)</f>
        <v>3</v>
      </c>
      <c r="E30" s="7">
        <f>VLOOKUP($A30,'[1]Scores - All Teams'!$A:$W,4,FALSE)</f>
        <v>3</v>
      </c>
      <c r="F30" s="7">
        <f>VLOOKUP($A30,'[1]Scores - All Teams'!$A:$W,5,FALSE)</f>
        <v>4</v>
      </c>
      <c r="G30" s="7">
        <f>VLOOKUP($A30,'[1]Scores - All Teams'!$A:$W,6,FALSE)</f>
        <v>4</v>
      </c>
      <c r="H30" s="7">
        <f>VLOOKUP($A30,'[1]Scores - All Teams'!$A:$W,7,FALSE)</f>
        <v>4</v>
      </c>
      <c r="I30" s="7">
        <f>VLOOKUP($A30,'[1]Scores - All Teams'!$A:$W,8,FALSE)</f>
        <v>3</v>
      </c>
      <c r="J30" s="7">
        <f>VLOOKUP($A30,'[1]Scores - All Teams'!$A:$W,9,FALSE)</f>
        <v>3</v>
      </c>
      <c r="K30" s="7">
        <f>VLOOKUP($A30,'[1]Scores - All Teams'!$A:$W,10,FALSE)</f>
        <v>4</v>
      </c>
      <c r="L30" s="7">
        <f>VLOOKUP($A30,'[1]Scores - All Teams'!$A:$W,11,FALSE)</f>
        <v>4</v>
      </c>
      <c r="M30" s="14">
        <f t="shared" ref="M30" si="39">SUM(D30:L31)</f>
        <v>32</v>
      </c>
      <c r="N30" s="7">
        <f>VLOOKUP($A30,'[1]Scores - All Teams'!$A:$W,13,FALSE)</f>
        <v>2</v>
      </c>
      <c r="O30" s="7">
        <f>VLOOKUP($A30,'[1]Scores - All Teams'!$A:$W,14,FALSE)</f>
        <v>4</v>
      </c>
      <c r="P30" s="7">
        <f>VLOOKUP($A30,'[1]Scores - All Teams'!$A:$W,15,FALSE)</f>
        <v>4</v>
      </c>
      <c r="Q30" s="7">
        <f>VLOOKUP($A30,'[1]Scores - All Teams'!$A:$W,16,FALSE)</f>
        <v>2</v>
      </c>
      <c r="R30" s="7">
        <f>VLOOKUP($A30,'[1]Scores - All Teams'!$A:$W,17,FALSE)</f>
        <v>4</v>
      </c>
      <c r="S30" s="7">
        <f>VLOOKUP($A30,'[1]Scores - All Teams'!$A:$W,18,FALSE)</f>
        <v>4</v>
      </c>
      <c r="T30" s="7">
        <f>VLOOKUP($A30,'[1]Scores - All Teams'!$A:$W,19,FALSE)</f>
        <v>4</v>
      </c>
      <c r="U30" s="7">
        <f>VLOOKUP($A30,'[1]Scores - All Teams'!$A:$W,20,FALSE)</f>
        <v>3</v>
      </c>
      <c r="V30" s="7">
        <f>VLOOKUP($A30,'[1]Scores - All Teams'!$A:$W,21,FALSE)</f>
        <v>4</v>
      </c>
      <c r="W30" s="9">
        <f t="shared" ref="W30" si="40">SUM(N30:V31)</f>
        <v>31</v>
      </c>
      <c r="X30" s="11">
        <f t="shared" ref="X30" si="41">+M30+W30</f>
        <v>63</v>
      </c>
      <c r="Y30" s="11"/>
    </row>
    <row r="31" spans="1:25" ht="16" thickBot="1" x14ac:dyDescent="0.25">
      <c r="A31" s="16"/>
      <c r="B31" s="15"/>
      <c r="C31" s="6" t="str">
        <f>HLOOKUP(A30,[1]Sheet6!$A:$CN,3,FALSE)</f>
        <v>Partner</v>
      </c>
      <c r="D31" s="7"/>
      <c r="E31" s="7"/>
      <c r="F31" s="7"/>
      <c r="G31" s="7"/>
      <c r="H31" s="7"/>
      <c r="I31" s="7"/>
      <c r="J31" s="7"/>
      <c r="K31" s="7"/>
      <c r="L31" s="7"/>
      <c r="M31" s="15"/>
      <c r="N31" s="7"/>
      <c r="O31" s="7"/>
      <c r="P31" s="7"/>
      <c r="Q31" s="7"/>
      <c r="R31" s="7"/>
      <c r="S31" s="7"/>
      <c r="T31" s="7"/>
      <c r="U31" s="7"/>
      <c r="V31" s="7"/>
      <c r="W31" s="10"/>
      <c r="X31" s="13"/>
      <c r="Y31" s="13"/>
    </row>
    <row r="32" spans="1:25" x14ac:dyDescent="0.2">
      <c r="A32" s="14" t="s">
        <v>48</v>
      </c>
      <c r="B32" s="14">
        <f>VLOOKUP(A32,'[1]Scores - All Teams'!A:Y,25,FALSE)</f>
        <v>26</v>
      </c>
      <c r="C32" s="6" t="str">
        <f>HLOOKUP(A32,[1]Sheet6!$A:$CN,2,FALSE)</f>
        <v>Neil Mohr</v>
      </c>
      <c r="D32" s="7">
        <f>VLOOKUP($A32,'[1]Scores - All Teams'!$A:$W,3,FALSE)</f>
        <v>3</v>
      </c>
      <c r="E32" s="7">
        <f>VLOOKUP($A32,'[1]Scores - All Teams'!$A:$W,4,FALSE)</f>
        <v>3</v>
      </c>
      <c r="F32" s="7">
        <f>VLOOKUP($A32,'[1]Scores - All Teams'!$A:$W,5,FALSE)</f>
        <v>2</v>
      </c>
      <c r="G32" s="7">
        <f>VLOOKUP($A32,'[1]Scores - All Teams'!$A:$W,6,FALSE)</f>
        <v>3</v>
      </c>
      <c r="H32" s="7">
        <f>VLOOKUP($A32,'[1]Scores - All Teams'!$A:$W,7,FALSE)</f>
        <v>4</v>
      </c>
      <c r="I32" s="7">
        <f>VLOOKUP($A32,'[1]Scores - All Teams'!$A:$W,8,FALSE)</f>
        <v>4</v>
      </c>
      <c r="J32" s="7">
        <f>VLOOKUP($A32,'[1]Scores - All Teams'!$A:$W,9,FALSE)</f>
        <v>3</v>
      </c>
      <c r="K32" s="7">
        <f>VLOOKUP($A32,'[1]Scores - All Teams'!$A:$W,10,FALSE)</f>
        <v>4</v>
      </c>
      <c r="L32" s="7">
        <f>VLOOKUP($A32,'[1]Scores - All Teams'!$A:$W,11,FALSE)</f>
        <v>2</v>
      </c>
      <c r="M32" s="14">
        <f t="shared" ref="M32" si="42">SUM(D32:L33)</f>
        <v>28</v>
      </c>
      <c r="N32" s="7">
        <f>VLOOKUP($A32,'[1]Scores - All Teams'!$A:$W,13,FALSE)</f>
        <v>2</v>
      </c>
      <c r="O32" s="7">
        <f>VLOOKUP($A32,'[1]Scores - All Teams'!$A:$W,14,FALSE)</f>
        <v>4</v>
      </c>
      <c r="P32" s="7">
        <f>VLOOKUP($A32,'[1]Scores - All Teams'!$A:$W,15,FALSE)</f>
        <v>4</v>
      </c>
      <c r="Q32" s="7">
        <f>VLOOKUP($A32,'[1]Scores - All Teams'!$A:$W,16,FALSE)</f>
        <v>3</v>
      </c>
      <c r="R32" s="7">
        <f>VLOOKUP($A32,'[1]Scores - All Teams'!$A:$W,17,FALSE)</f>
        <v>3</v>
      </c>
      <c r="S32" s="7">
        <f>VLOOKUP($A32,'[1]Scores - All Teams'!$A:$W,18,FALSE)</f>
        <v>4</v>
      </c>
      <c r="T32" s="7">
        <f>VLOOKUP($A32,'[1]Scores - All Teams'!$A:$W,19,FALSE)</f>
        <v>3</v>
      </c>
      <c r="U32" s="7">
        <f>VLOOKUP($A32,'[1]Scores - All Teams'!$A:$W,20,FALSE)</f>
        <v>3</v>
      </c>
      <c r="V32" s="7">
        <f>VLOOKUP($A32,'[1]Scores - All Teams'!$A:$W,21,FALSE)</f>
        <v>4</v>
      </c>
      <c r="W32" s="9">
        <f t="shared" ref="W32" si="43">SUM(N32:V33)</f>
        <v>30</v>
      </c>
      <c r="X32" s="11">
        <f t="shared" ref="X32" si="44">+M32+W32</f>
        <v>58</v>
      </c>
      <c r="Y32" s="11"/>
    </row>
    <row r="33" spans="1:25" ht="16" thickBot="1" x14ac:dyDescent="0.25">
      <c r="A33" s="16"/>
      <c r="B33" s="15"/>
      <c r="C33" s="6" t="str">
        <f>HLOOKUP(A32,[1]Sheet6!$A:$CN,3,FALSE)</f>
        <v>Rob Adair</v>
      </c>
      <c r="D33" s="7"/>
      <c r="E33" s="7"/>
      <c r="F33" s="7"/>
      <c r="G33" s="7"/>
      <c r="H33" s="7"/>
      <c r="I33" s="7"/>
      <c r="J33" s="7"/>
      <c r="K33" s="7"/>
      <c r="L33" s="7"/>
      <c r="M33" s="15"/>
      <c r="N33" s="7"/>
      <c r="O33" s="7"/>
      <c r="P33" s="7"/>
      <c r="Q33" s="7"/>
      <c r="R33" s="7"/>
      <c r="S33" s="7"/>
      <c r="T33" s="7"/>
      <c r="U33" s="7"/>
      <c r="V33" s="7"/>
      <c r="W33" s="10"/>
      <c r="X33" s="13"/>
      <c r="Y33" s="13"/>
    </row>
    <row r="34" spans="1:25" x14ac:dyDescent="0.2">
      <c r="A34" s="14" t="s">
        <v>49</v>
      </c>
      <c r="B34" s="14">
        <f>VLOOKUP(A34,'[1]Scores - All Teams'!A:Y,25,FALSE)</f>
        <v>28</v>
      </c>
      <c r="C34" s="6" t="str">
        <f>HLOOKUP(A34,[1]Sheet6!$A:$CN,2,FALSE)</f>
        <v>Brad Walt</v>
      </c>
      <c r="D34" s="7">
        <f>VLOOKUP($A34,'[1]Scores - All Teams'!$A:$W,3,FALSE)</f>
        <v>4</v>
      </c>
      <c r="E34" s="7">
        <f>VLOOKUP($A34,'[1]Scores - All Teams'!$A:$W,4,FALSE)</f>
        <v>4</v>
      </c>
      <c r="F34" s="7">
        <f>VLOOKUP($A34,'[1]Scores - All Teams'!$A:$W,5,FALSE)</f>
        <v>4</v>
      </c>
      <c r="G34" s="7">
        <f>VLOOKUP($A34,'[1]Scores - All Teams'!$A:$W,6,FALSE)</f>
        <v>4</v>
      </c>
      <c r="H34" s="7">
        <f>VLOOKUP($A34,'[1]Scores - All Teams'!$A:$W,7,FALSE)</f>
        <v>4</v>
      </c>
      <c r="I34" s="7">
        <f>VLOOKUP($A34,'[1]Scores - All Teams'!$A:$W,8,FALSE)</f>
        <v>3</v>
      </c>
      <c r="J34" s="7">
        <f>VLOOKUP($A34,'[1]Scores - All Teams'!$A:$W,9,FALSE)</f>
        <v>4</v>
      </c>
      <c r="K34" s="7">
        <f>VLOOKUP($A34,'[1]Scores - All Teams'!$A:$W,10,FALSE)</f>
        <v>5</v>
      </c>
      <c r="L34" s="7">
        <f>VLOOKUP($A34,'[1]Scores - All Teams'!$A:$W,11,FALSE)</f>
        <v>2</v>
      </c>
      <c r="M34" s="14">
        <f t="shared" ref="M34" si="45">SUM(D34:L35)</f>
        <v>34</v>
      </c>
      <c r="N34" s="7">
        <f>VLOOKUP($A34,'[1]Scores - All Teams'!$A:$W,13,FALSE)</f>
        <v>2</v>
      </c>
      <c r="O34" s="7">
        <f>VLOOKUP($A34,'[1]Scores - All Teams'!$A:$W,14,FALSE)</f>
        <v>4</v>
      </c>
      <c r="P34" s="7">
        <f>VLOOKUP($A34,'[1]Scores - All Teams'!$A:$W,15,FALSE)</f>
        <v>3</v>
      </c>
      <c r="Q34" s="7">
        <f>VLOOKUP($A34,'[1]Scores - All Teams'!$A:$W,16,FALSE)</f>
        <v>3</v>
      </c>
      <c r="R34" s="7">
        <f>VLOOKUP($A34,'[1]Scores - All Teams'!$A:$W,17,FALSE)</f>
        <v>5</v>
      </c>
      <c r="S34" s="7">
        <f>VLOOKUP($A34,'[1]Scores - All Teams'!$A:$W,18,FALSE)</f>
        <v>4</v>
      </c>
      <c r="T34" s="7">
        <f>VLOOKUP($A34,'[1]Scores - All Teams'!$A:$W,19,FALSE)</f>
        <v>4</v>
      </c>
      <c r="U34" s="7">
        <f>VLOOKUP($A34,'[1]Scores - All Teams'!$A:$W,20,FALSE)</f>
        <v>3</v>
      </c>
      <c r="V34" s="7">
        <f>VLOOKUP($A34,'[1]Scores - All Teams'!$A:$W,21,FALSE)</f>
        <v>5</v>
      </c>
      <c r="W34" s="9">
        <f t="shared" ref="W34" si="46">SUM(N34:V35)</f>
        <v>33</v>
      </c>
      <c r="X34" s="11">
        <f t="shared" ref="X34" si="47">+M34+W34</f>
        <v>67</v>
      </c>
      <c r="Y34" s="11"/>
    </row>
    <row r="35" spans="1:25" ht="16" thickBot="1" x14ac:dyDescent="0.25">
      <c r="A35" s="16"/>
      <c r="B35" s="15"/>
      <c r="C35" s="6" t="str">
        <f>HLOOKUP(A34,[1]Sheet6!$A:$CN,3,FALSE)</f>
        <v>Bill Walt</v>
      </c>
      <c r="D35" s="7"/>
      <c r="E35" s="7"/>
      <c r="F35" s="7"/>
      <c r="G35" s="7"/>
      <c r="H35" s="7"/>
      <c r="I35" s="7"/>
      <c r="J35" s="7"/>
      <c r="K35" s="7"/>
      <c r="L35" s="7"/>
      <c r="M35" s="15"/>
      <c r="N35" s="7"/>
      <c r="O35" s="7"/>
      <c r="P35" s="7"/>
      <c r="Q35" s="7"/>
      <c r="R35" s="7"/>
      <c r="S35" s="7"/>
      <c r="T35" s="7"/>
      <c r="U35" s="7"/>
      <c r="V35" s="7"/>
      <c r="W35" s="10"/>
      <c r="X35" s="13"/>
      <c r="Y35" s="13"/>
    </row>
    <row r="36" spans="1:25" x14ac:dyDescent="0.2">
      <c r="A36" s="14" t="s">
        <v>50</v>
      </c>
      <c r="B36" s="14">
        <f>VLOOKUP(A36,'[1]Scores - All Teams'!A:Y,25,FALSE)</f>
        <v>28</v>
      </c>
      <c r="C36" s="6" t="str">
        <f>HLOOKUP(A36,[1]Sheet6!$A:$CN,2,FALSE)</f>
        <v>Kyle Ferrigan</v>
      </c>
      <c r="D36" s="7">
        <f>VLOOKUP($A36,'[1]Scores - All Teams'!$A:$W,3,FALSE)</f>
        <v>4</v>
      </c>
      <c r="E36" s="7">
        <f>VLOOKUP($A36,'[1]Scores - All Teams'!$A:$W,4,FALSE)</f>
        <v>5</v>
      </c>
      <c r="F36" s="7">
        <f>VLOOKUP($A36,'[1]Scores - All Teams'!$A:$W,5,FALSE)</f>
        <v>3</v>
      </c>
      <c r="G36" s="7">
        <f>VLOOKUP($A36,'[1]Scores - All Teams'!$A:$W,6,FALSE)</f>
        <v>5</v>
      </c>
      <c r="H36" s="7">
        <f>VLOOKUP($A36,'[1]Scores - All Teams'!$A:$W,7,FALSE)</f>
        <v>5</v>
      </c>
      <c r="I36" s="7">
        <f>VLOOKUP($A36,'[1]Scores - All Teams'!$A:$W,8,FALSE)</f>
        <v>4</v>
      </c>
      <c r="J36" s="7">
        <f>VLOOKUP($A36,'[1]Scores - All Teams'!$A:$W,9,FALSE)</f>
        <v>3</v>
      </c>
      <c r="K36" s="7">
        <f>VLOOKUP($A36,'[1]Scores - All Teams'!$A:$W,10,FALSE)</f>
        <v>6</v>
      </c>
      <c r="L36" s="7">
        <f>VLOOKUP($A36,'[1]Scores - All Teams'!$A:$W,11,FALSE)</f>
        <v>3</v>
      </c>
      <c r="M36" s="14">
        <f t="shared" ref="M36" si="48">SUM(D36:L37)</f>
        <v>38</v>
      </c>
      <c r="N36" s="7">
        <f>VLOOKUP($A36,'[1]Scores - All Teams'!$A:$W,13,FALSE)</f>
        <v>3</v>
      </c>
      <c r="O36" s="7">
        <f>VLOOKUP($A36,'[1]Scores - All Teams'!$A:$W,14,FALSE)</f>
        <v>5</v>
      </c>
      <c r="P36" s="7">
        <f>VLOOKUP($A36,'[1]Scores - All Teams'!$A:$W,15,FALSE)</f>
        <v>4</v>
      </c>
      <c r="Q36" s="7">
        <f>VLOOKUP($A36,'[1]Scores - All Teams'!$A:$W,16,FALSE)</f>
        <v>3</v>
      </c>
      <c r="R36" s="7">
        <f>VLOOKUP($A36,'[1]Scores - All Teams'!$A:$W,17,FALSE)</f>
        <v>6</v>
      </c>
      <c r="S36" s="7">
        <f>VLOOKUP($A36,'[1]Scores - All Teams'!$A:$W,18,FALSE)</f>
        <v>4</v>
      </c>
      <c r="T36" s="7">
        <f>VLOOKUP($A36,'[1]Scores - All Teams'!$A:$W,19,FALSE)</f>
        <v>4</v>
      </c>
      <c r="U36" s="7">
        <f>VLOOKUP($A36,'[1]Scores - All Teams'!$A:$W,20,FALSE)</f>
        <v>3</v>
      </c>
      <c r="V36" s="7">
        <f>VLOOKUP($A36,'[1]Scores - All Teams'!$A:$W,21,FALSE)</f>
        <v>5</v>
      </c>
      <c r="W36" s="9">
        <f t="shared" ref="W36" si="49">SUM(N36:V37)</f>
        <v>37</v>
      </c>
      <c r="X36" s="11">
        <f t="shared" ref="X36" si="50">+M36+W36</f>
        <v>75</v>
      </c>
      <c r="Y36" s="11"/>
    </row>
    <row r="37" spans="1:25" ht="16" thickBot="1" x14ac:dyDescent="0.25">
      <c r="A37" s="16"/>
      <c r="B37" s="15"/>
      <c r="C37" s="6" t="str">
        <f>HLOOKUP(A36,[1]Sheet6!$A:$CN,3,FALSE)</f>
        <v>Jordan Fratoni</v>
      </c>
      <c r="D37" s="7"/>
      <c r="E37" s="7"/>
      <c r="F37" s="7"/>
      <c r="G37" s="7"/>
      <c r="H37" s="7"/>
      <c r="I37" s="7"/>
      <c r="J37" s="7"/>
      <c r="K37" s="7"/>
      <c r="L37" s="7"/>
      <c r="M37" s="15"/>
      <c r="N37" s="7"/>
      <c r="O37" s="7"/>
      <c r="P37" s="7"/>
      <c r="Q37" s="7"/>
      <c r="R37" s="7"/>
      <c r="S37" s="7"/>
      <c r="T37" s="7"/>
      <c r="U37" s="7"/>
      <c r="V37" s="7"/>
      <c r="W37" s="10"/>
      <c r="X37" s="13"/>
      <c r="Y37" s="13"/>
    </row>
    <row r="38" spans="1:25" x14ac:dyDescent="0.2">
      <c r="A38" s="14" t="s">
        <v>51</v>
      </c>
      <c r="B38" s="14">
        <f>VLOOKUP(A38,'[1]Scores - All Teams'!A:Y,25,FALSE)</f>
        <v>28</v>
      </c>
      <c r="C38" s="6" t="str">
        <f>HLOOKUP(A38,[1]Sheet6!$A:$CN,2,FALSE)</f>
        <v>Kyle Casey</v>
      </c>
      <c r="D38" s="7">
        <f>VLOOKUP($A38,'[1]Scores - All Teams'!$A:$W,3,FALSE)</f>
        <v>3</v>
      </c>
      <c r="E38" s="7">
        <f>VLOOKUP($A38,'[1]Scores - All Teams'!$A:$W,4,FALSE)</f>
        <v>4</v>
      </c>
      <c r="F38" s="7">
        <f>VLOOKUP($A38,'[1]Scores - All Teams'!$A:$W,5,FALSE)</f>
        <v>3</v>
      </c>
      <c r="G38" s="7">
        <f>VLOOKUP($A38,'[1]Scores - All Teams'!$A:$W,6,FALSE)</f>
        <v>4</v>
      </c>
      <c r="H38" s="7">
        <f>VLOOKUP($A38,'[1]Scores - All Teams'!$A:$W,7,FALSE)</f>
        <v>5</v>
      </c>
      <c r="I38" s="7">
        <f>VLOOKUP($A38,'[1]Scores - All Teams'!$A:$W,8,FALSE)</f>
        <v>4</v>
      </c>
      <c r="J38" s="7">
        <f>VLOOKUP($A38,'[1]Scores - All Teams'!$A:$W,9,FALSE)</f>
        <v>2</v>
      </c>
      <c r="K38" s="7">
        <f>VLOOKUP($A38,'[1]Scores - All Teams'!$A:$W,10,FALSE)</f>
        <v>4</v>
      </c>
      <c r="L38" s="7">
        <f>VLOOKUP($A38,'[1]Scores - All Teams'!$A:$W,11,FALSE)</f>
        <v>5</v>
      </c>
      <c r="M38" s="14">
        <f t="shared" ref="M38" si="51">SUM(D38:L39)</f>
        <v>34</v>
      </c>
      <c r="N38" s="7">
        <f>VLOOKUP($A38,'[1]Scores - All Teams'!$A:$W,13,FALSE)</f>
        <v>2</v>
      </c>
      <c r="O38" s="7">
        <f>VLOOKUP($A38,'[1]Scores - All Teams'!$A:$W,14,FALSE)</f>
        <v>3</v>
      </c>
      <c r="P38" s="7">
        <f>VLOOKUP($A38,'[1]Scores - All Teams'!$A:$W,15,FALSE)</f>
        <v>4</v>
      </c>
      <c r="Q38" s="7">
        <f>VLOOKUP($A38,'[1]Scores - All Teams'!$A:$W,16,FALSE)</f>
        <v>3</v>
      </c>
      <c r="R38" s="7">
        <f>VLOOKUP($A38,'[1]Scores - All Teams'!$A:$W,17,FALSE)</f>
        <v>4</v>
      </c>
      <c r="S38" s="7">
        <f>VLOOKUP($A38,'[1]Scores - All Teams'!$A:$W,18,FALSE)</f>
        <v>4</v>
      </c>
      <c r="T38" s="7">
        <f>VLOOKUP($A38,'[1]Scores - All Teams'!$A:$W,19,FALSE)</f>
        <v>4</v>
      </c>
      <c r="U38" s="7">
        <f>VLOOKUP($A38,'[1]Scores - All Teams'!$A:$W,20,FALSE)</f>
        <v>3</v>
      </c>
      <c r="V38" s="7">
        <f>VLOOKUP($A38,'[1]Scores - All Teams'!$A:$W,21,FALSE)</f>
        <v>4</v>
      </c>
      <c r="W38" s="9">
        <f t="shared" ref="W38" si="52">SUM(N38:V39)</f>
        <v>31</v>
      </c>
      <c r="X38" s="11">
        <f t="shared" ref="X38" si="53">+M38+W38</f>
        <v>65</v>
      </c>
      <c r="Y38" s="11"/>
    </row>
    <row r="39" spans="1:25" ht="16" thickBot="1" x14ac:dyDescent="0.25">
      <c r="A39" s="16"/>
      <c r="B39" s="15"/>
      <c r="C39" s="6" t="str">
        <f>HLOOKUP(A38,[1]Sheet6!$A:$CN,3,FALSE)</f>
        <v>Tyler Huston</v>
      </c>
      <c r="D39" s="7"/>
      <c r="E39" s="7"/>
      <c r="F39" s="7"/>
      <c r="G39" s="7"/>
      <c r="H39" s="7"/>
      <c r="I39" s="7"/>
      <c r="J39" s="7"/>
      <c r="K39" s="7"/>
      <c r="L39" s="7"/>
      <c r="M39" s="15"/>
      <c r="N39" s="7"/>
      <c r="O39" s="7"/>
      <c r="P39" s="7"/>
      <c r="Q39" s="7"/>
      <c r="R39" s="7"/>
      <c r="S39" s="7"/>
      <c r="T39" s="7"/>
      <c r="U39" s="7"/>
      <c r="V39" s="7"/>
      <c r="W39" s="10"/>
      <c r="X39" s="13"/>
      <c r="Y39" s="13"/>
    </row>
    <row r="40" spans="1:25" x14ac:dyDescent="0.2">
      <c r="A40" s="14" t="s">
        <v>52</v>
      </c>
      <c r="B40" s="14">
        <f>VLOOKUP(A40,'[1]Scores - All Teams'!A:Y,25,FALSE)</f>
        <v>28</v>
      </c>
      <c r="C40" s="6" t="str">
        <f>HLOOKUP(A40,[1]Sheet6!$A:$CN,2,FALSE)</f>
        <v>Jake Walkom</v>
      </c>
      <c r="D40" s="7">
        <f>VLOOKUP($A40,'[1]Scores - All Teams'!$A:$W,3,FALSE)</f>
        <v>4</v>
      </c>
      <c r="E40" s="7">
        <f>VLOOKUP($A40,'[1]Scores - All Teams'!$A:$W,4,FALSE)</f>
        <v>5</v>
      </c>
      <c r="F40" s="7">
        <f>VLOOKUP($A40,'[1]Scores - All Teams'!$A:$W,5,FALSE)</f>
        <v>2</v>
      </c>
      <c r="G40" s="7">
        <f>VLOOKUP($A40,'[1]Scores - All Teams'!$A:$W,6,FALSE)</f>
        <v>4</v>
      </c>
      <c r="H40" s="7">
        <f>VLOOKUP($A40,'[1]Scores - All Teams'!$A:$W,7,FALSE)</f>
        <v>6</v>
      </c>
      <c r="I40" s="7">
        <f>VLOOKUP($A40,'[1]Scores - All Teams'!$A:$W,8,FALSE)</f>
        <v>5</v>
      </c>
      <c r="J40" s="7">
        <f>VLOOKUP($A40,'[1]Scores - All Teams'!$A:$W,9,FALSE)</f>
        <v>2</v>
      </c>
      <c r="K40" s="7">
        <f>VLOOKUP($A40,'[1]Scores - All Teams'!$A:$W,10,FALSE)</f>
        <v>4</v>
      </c>
      <c r="L40" s="7">
        <f>VLOOKUP($A40,'[1]Scores - All Teams'!$A:$W,11,FALSE)</f>
        <v>4</v>
      </c>
      <c r="M40" s="14">
        <f t="shared" ref="M40" si="54">SUM(D40:L41)</f>
        <v>36</v>
      </c>
      <c r="N40" s="7">
        <f>VLOOKUP($A40,'[1]Scores - All Teams'!$A:$W,13,FALSE)</f>
        <v>2</v>
      </c>
      <c r="O40" s="7">
        <f>VLOOKUP($A40,'[1]Scores - All Teams'!$A:$W,14,FALSE)</f>
        <v>4</v>
      </c>
      <c r="P40" s="7">
        <f>VLOOKUP($A40,'[1]Scores - All Teams'!$A:$W,15,FALSE)</f>
        <v>3</v>
      </c>
      <c r="Q40" s="7">
        <f>VLOOKUP($A40,'[1]Scores - All Teams'!$A:$W,16,FALSE)</f>
        <v>4</v>
      </c>
      <c r="R40" s="7">
        <f>VLOOKUP($A40,'[1]Scores - All Teams'!$A:$W,17,FALSE)</f>
        <v>5</v>
      </c>
      <c r="S40" s="7">
        <f>VLOOKUP($A40,'[1]Scores - All Teams'!$A:$W,18,FALSE)</f>
        <v>4</v>
      </c>
      <c r="T40" s="7">
        <f>VLOOKUP($A40,'[1]Scores - All Teams'!$A:$W,19,FALSE)</f>
        <v>4</v>
      </c>
      <c r="U40" s="7">
        <f>VLOOKUP($A40,'[1]Scores - All Teams'!$A:$W,20,FALSE)</f>
        <v>3</v>
      </c>
      <c r="V40" s="7">
        <f>VLOOKUP($A40,'[1]Scores - All Teams'!$A:$W,21,FALSE)</f>
        <v>4</v>
      </c>
      <c r="W40" s="9">
        <f t="shared" ref="W40" si="55">SUM(N40:V41)</f>
        <v>33</v>
      </c>
      <c r="X40" s="11">
        <f t="shared" ref="X40" si="56">+M40+W40</f>
        <v>69</v>
      </c>
      <c r="Y40" s="11"/>
    </row>
    <row r="41" spans="1:25" ht="16" thickBot="1" x14ac:dyDescent="0.25">
      <c r="A41" s="16"/>
      <c r="B41" s="15"/>
      <c r="C41" s="6" t="str">
        <f>HLOOKUP(A40,[1]Sheet6!$A:$CN,3,FALSE)</f>
        <v>Jamie Mohr</v>
      </c>
      <c r="D41" s="7"/>
      <c r="E41" s="7"/>
      <c r="F41" s="7"/>
      <c r="G41" s="7"/>
      <c r="H41" s="7"/>
      <c r="I41" s="7"/>
      <c r="J41" s="7"/>
      <c r="K41" s="7"/>
      <c r="L41" s="7"/>
      <c r="M41" s="15"/>
      <c r="N41" s="7"/>
      <c r="O41" s="7"/>
      <c r="P41" s="7"/>
      <c r="Q41" s="7"/>
      <c r="R41" s="7"/>
      <c r="S41" s="7"/>
      <c r="T41" s="7"/>
      <c r="U41" s="7"/>
      <c r="V41" s="7"/>
      <c r="W41" s="10"/>
      <c r="X41" s="13"/>
      <c r="Y41" s="13"/>
    </row>
    <row r="42" spans="1:25" x14ac:dyDescent="0.2">
      <c r="A42" s="14" t="s">
        <v>53</v>
      </c>
      <c r="B42" s="14">
        <f>VLOOKUP(A42,'[1]Scores - All Teams'!A:Y,25,FALSE)</f>
        <v>29</v>
      </c>
      <c r="C42" s="6" t="str">
        <f>HLOOKUP(A42,[1]Sheet6!$A:$CN,2,FALSE)</f>
        <v>Jeff Pauli</v>
      </c>
      <c r="D42" s="7">
        <f>VLOOKUP($A42,'[1]Scores - All Teams'!$A:$W,3,FALSE)</f>
        <v>3</v>
      </c>
      <c r="E42" s="7">
        <f>VLOOKUP($A42,'[1]Scores - All Teams'!$A:$W,4,FALSE)</f>
        <v>4</v>
      </c>
      <c r="F42" s="7">
        <f>VLOOKUP($A42,'[1]Scores - All Teams'!$A:$W,5,FALSE)</f>
        <v>3</v>
      </c>
      <c r="G42" s="7">
        <f>VLOOKUP($A42,'[1]Scores - All Teams'!$A:$W,6,FALSE)</f>
        <v>4</v>
      </c>
      <c r="H42" s="7">
        <f>VLOOKUP($A42,'[1]Scores - All Teams'!$A:$W,7,FALSE)</f>
        <v>4</v>
      </c>
      <c r="I42" s="7">
        <f>VLOOKUP($A42,'[1]Scores - All Teams'!$A:$W,8,FALSE)</f>
        <v>6</v>
      </c>
      <c r="J42" s="7">
        <f>VLOOKUP($A42,'[1]Scores - All Teams'!$A:$W,9,FALSE)</f>
        <v>3</v>
      </c>
      <c r="K42" s="7">
        <f>VLOOKUP($A42,'[1]Scores - All Teams'!$A:$W,10,FALSE)</f>
        <v>5</v>
      </c>
      <c r="L42" s="7">
        <f>VLOOKUP($A42,'[1]Scores - All Teams'!$A:$W,11,FALSE)</f>
        <v>3</v>
      </c>
      <c r="M42" s="14">
        <f t="shared" ref="M42" si="57">SUM(D42:L43)</f>
        <v>35</v>
      </c>
      <c r="N42" s="7">
        <f>VLOOKUP($A42,'[1]Scores - All Teams'!$A:$W,13,FALSE)</f>
        <v>3</v>
      </c>
      <c r="O42" s="7">
        <f>VLOOKUP($A42,'[1]Scores - All Teams'!$A:$W,14,FALSE)</f>
        <v>4</v>
      </c>
      <c r="P42" s="7">
        <f>VLOOKUP($A42,'[1]Scores - All Teams'!$A:$W,15,FALSE)</f>
        <v>3</v>
      </c>
      <c r="Q42" s="7">
        <f>VLOOKUP($A42,'[1]Scores - All Teams'!$A:$W,16,FALSE)</f>
        <v>3</v>
      </c>
      <c r="R42" s="7">
        <f>VLOOKUP($A42,'[1]Scores - All Teams'!$A:$W,17,FALSE)</f>
        <v>5</v>
      </c>
      <c r="S42" s="7">
        <f>VLOOKUP($A42,'[1]Scores - All Teams'!$A:$W,18,FALSE)</f>
        <v>6</v>
      </c>
      <c r="T42" s="7">
        <f>VLOOKUP($A42,'[1]Scores - All Teams'!$A:$W,19,FALSE)</f>
        <v>4</v>
      </c>
      <c r="U42" s="7">
        <f>VLOOKUP($A42,'[1]Scores - All Teams'!$A:$W,20,FALSE)</f>
        <v>3</v>
      </c>
      <c r="V42" s="7">
        <f>VLOOKUP($A42,'[1]Scores - All Teams'!$A:$W,21,FALSE)</f>
        <v>4</v>
      </c>
      <c r="W42" s="9">
        <f t="shared" ref="W42" si="58">SUM(N42:V43)</f>
        <v>35</v>
      </c>
      <c r="X42" s="11">
        <f t="shared" ref="X42" si="59">+M42+W42</f>
        <v>70</v>
      </c>
      <c r="Y42" s="11"/>
    </row>
    <row r="43" spans="1:25" ht="16" thickBot="1" x14ac:dyDescent="0.25">
      <c r="A43" s="16"/>
      <c r="B43" s="15"/>
      <c r="C43" s="6" t="str">
        <f>HLOOKUP(A42,[1]Sheet6!$A:$CN,3,FALSE)</f>
        <v>Darryl O'Connell</v>
      </c>
      <c r="D43" s="7"/>
      <c r="E43" s="7"/>
      <c r="F43" s="7"/>
      <c r="G43" s="7"/>
      <c r="H43" s="7"/>
      <c r="I43" s="7"/>
      <c r="J43" s="7"/>
      <c r="K43" s="7"/>
      <c r="L43" s="7"/>
      <c r="M43" s="15"/>
      <c r="N43" s="7"/>
      <c r="O43" s="7"/>
      <c r="P43" s="7"/>
      <c r="Q43" s="7"/>
      <c r="R43" s="7"/>
      <c r="S43" s="7"/>
      <c r="T43" s="7"/>
      <c r="U43" s="7"/>
      <c r="V43" s="7"/>
      <c r="W43" s="10"/>
      <c r="X43" s="13"/>
      <c r="Y43" s="13"/>
    </row>
    <row r="44" spans="1:25" x14ac:dyDescent="0.2">
      <c r="A44" s="14" t="s">
        <v>54</v>
      </c>
      <c r="B44" s="14">
        <f>VLOOKUP(A44,'[1]Scores - All Teams'!A:Y,25,FALSE)</f>
        <v>29</v>
      </c>
      <c r="C44" s="6" t="str">
        <f>HLOOKUP(A44,[1]Sheet6!$A:$CN,2,FALSE)</f>
        <v>Murray Elliott</v>
      </c>
      <c r="D44" s="7">
        <f>VLOOKUP($A44,'[1]Scores - All Teams'!$A:$W,3,FALSE)</f>
        <v>4</v>
      </c>
      <c r="E44" s="7">
        <f>VLOOKUP($A44,'[1]Scores - All Teams'!$A:$W,4,FALSE)</f>
        <v>4</v>
      </c>
      <c r="F44" s="7">
        <f>VLOOKUP($A44,'[1]Scores - All Teams'!$A:$W,5,FALSE)</f>
        <v>2</v>
      </c>
      <c r="G44" s="7">
        <f>VLOOKUP($A44,'[1]Scores - All Teams'!$A:$W,6,FALSE)</f>
        <v>4</v>
      </c>
      <c r="H44" s="7">
        <f>VLOOKUP($A44,'[1]Scores - All Teams'!$A:$W,7,FALSE)</f>
        <v>5</v>
      </c>
      <c r="I44" s="7">
        <f>VLOOKUP($A44,'[1]Scores - All Teams'!$A:$W,8,FALSE)</f>
        <v>4</v>
      </c>
      <c r="J44" s="7">
        <f>VLOOKUP($A44,'[1]Scores - All Teams'!$A:$W,9,FALSE)</f>
        <v>4</v>
      </c>
      <c r="K44" s="7">
        <f>VLOOKUP($A44,'[1]Scores - All Teams'!$A:$W,10,FALSE)</f>
        <v>4</v>
      </c>
      <c r="L44" s="7">
        <f>VLOOKUP($A44,'[1]Scores - All Teams'!$A:$W,11,FALSE)</f>
        <v>4</v>
      </c>
      <c r="M44" s="14">
        <f t="shared" ref="M44" si="60">SUM(D44:L45)</f>
        <v>35</v>
      </c>
      <c r="N44" s="7">
        <f>VLOOKUP($A44,'[1]Scores - All Teams'!$A:$W,13,FALSE)</f>
        <v>2</v>
      </c>
      <c r="O44" s="7">
        <f>VLOOKUP($A44,'[1]Scores - All Teams'!$A:$W,14,FALSE)</f>
        <v>4</v>
      </c>
      <c r="P44" s="7">
        <f>VLOOKUP($A44,'[1]Scores - All Teams'!$A:$W,15,FALSE)</f>
        <v>4</v>
      </c>
      <c r="Q44" s="7">
        <f>VLOOKUP($A44,'[1]Scores - All Teams'!$A:$W,16,FALSE)</f>
        <v>2</v>
      </c>
      <c r="R44" s="7">
        <f>VLOOKUP($A44,'[1]Scores - All Teams'!$A:$W,17,FALSE)</f>
        <v>5</v>
      </c>
      <c r="S44" s="7">
        <f>VLOOKUP($A44,'[1]Scores - All Teams'!$A:$W,18,FALSE)</f>
        <v>5</v>
      </c>
      <c r="T44" s="7">
        <f>VLOOKUP($A44,'[1]Scores - All Teams'!$A:$W,19,FALSE)</f>
        <v>4</v>
      </c>
      <c r="U44" s="7">
        <f>VLOOKUP($A44,'[1]Scores - All Teams'!$A:$W,20,FALSE)</f>
        <v>3</v>
      </c>
      <c r="V44" s="7">
        <f>VLOOKUP($A44,'[1]Scores - All Teams'!$A:$W,21,FALSE)</f>
        <v>4</v>
      </c>
      <c r="W44" s="9">
        <f t="shared" ref="W44" si="61">SUM(N44:V45)</f>
        <v>33</v>
      </c>
      <c r="X44" s="11">
        <f t="shared" ref="X44" si="62">+M44+W44</f>
        <v>68</v>
      </c>
      <c r="Y44" s="11"/>
    </row>
    <row r="45" spans="1:25" ht="16" thickBot="1" x14ac:dyDescent="0.25">
      <c r="A45" s="15"/>
      <c r="B45" s="15"/>
      <c r="C45" s="6" t="str">
        <f>HLOOKUP(A44,[1]Sheet6!$A:$CN,3,FALSE)</f>
        <v>Mark Uniac</v>
      </c>
      <c r="D45" s="8"/>
      <c r="E45" s="8"/>
      <c r="F45" s="8"/>
      <c r="G45" s="8"/>
      <c r="H45" s="8"/>
      <c r="I45" s="8"/>
      <c r="J45" s="8"/>
      <c r="K45" s="8"/>
      <c r="L45" s="8"/>
      <c r="M45" s="15"/>
      <c r="N45" s="8"/>
      <c r="O45" s="8"/>
      <c r="P45" s="8"/>
      <c r="Q45" s="8"/>
      <c r="R45" s="8"/>
      <c r="S45" s="8"/>
      <c r="T45" s="8"/>
      <c r="U45" s="8"/>
      <c r="V45" s="8"/>
      <c r="W45" s="10"/>
      <c r="X45" s="12"/>
      <c r="Y45" s="13"/>
    </row>
  </sheetData>
  <mergeCells count="528">
    <mergeCell ref="H2:H3"/>
    <mergeCell ref="I2:I3"/>
    <mergeCell ref="J2:J3"/>
    <mergeCell ref="K2:K3"/>
    <mergeCell ref="L2:L3"/>
    <mergeCell ref="M2:M3"/>
    <mergeCell ref="A2:A3"/>
    <mergeCell ref="B2:B3"/>
    <mergeCell ref="D2:D3"/>
    <mergeCell ref="E2:E3"/>
    <mergeCell ref="F2:F3"/>
    <mergeCell ref="G2:G3"/>
    <mergeCell ref="T2:T3"/>
    <mergeCell ref="U2:U3"/>
    <mergeCell ref="V2:V3"/>
    <mergeCell ref="W2:W3"/>
    <mergeCell ref="X2:X3"/>
    <mergeCell ref="Y2:Y3"/>
    <mergeCell ref="N2:N3"/>
    <mergeCell ref="O2:O3"/>
    <mergeCell ref="P2:P3"/>
    <mergeCell ref="Q2:Q3"/>
    <mergeCell ref="R2:R3"/>
    <mergeCell ref="S2:S3"/>
    <mergeCell ref="H4:H5"/>
    <mergeCell ref="I4:I5"/>
    <mergeCell ref="J4:J5"/>
    <mergeCell ref="K4:K5"/>
    <mergeCell ref="L4:L5"/>
    <mergeCell ref="M4:M5"/>
    <mergeCell ref="A4:A5"/>
    <mergeCell ref="B4:B5"/>
    <mergeCell ref="D4:D5"/>
    <mergeCell ref="E4:E5"/>
    <mergeCell ref="F4:F5"/>
    <mergeCell ref="G4:G5"/>
    <mergeCell ref="T4:T5"/>
    <mergeCell ref="U4:U5"/>
    <mergeCell ref="V4:V5"/>
    <mergeCell ref="W4:W5"/>
    <mergeCell ref="X4:X5"/>
    <mergeCell ref="Y4:Y5"/>
    <mergeCell ref="N4:N5"/>
    <mergeCell ref="O4:O5"/>
    <mergeCell ref="P4:P5"/>
    <mergeCell ref="Q4:Q5"/>
    <mergeCell ref="R4:R5"/>
    <mergeCell ref="S4:S5"/>
    <mergeCell ref="H6:H7"/>
    <mergeCell ref="I6:I7"/>
    <mergeCell ref="J6:J7"/>
    <mergeCell ref="K6:K7"/>
    <mergeCell ref="L6:L7"/>
    <mergeCell ref="M6:M7"/>
    <mergeCell ref="A6:A7"/>
    <mergeCell ref="B6:B7"/>
    <mergeCell ref="D6:D7"/>
    <mergeCell ref="E6:E7"/>
    <mergeCell ref="F6:F7"/>
    <mergeCell ref="G6:G7"/>
    <mergeCell ref="T6:T7"/>
    <mergeCell ref="U6:U7"/>
    <mergeCell ref="V6:V7"/>
    <mergeCell ref="W6:W7"/>
    <mergeCell ref="X6:X7"/>
    <mergeCell ref="Y6:Y7"/>
    <mergeCell ref="N6:N7"/>
    <mergeCell ref="O6:O7"/>
    <mergeCell ref="P6:P7"/>
    <mergeCell ref="Q6:Q7"/>
    <mergeCell ref="R6:R7"/>
    <mergeCell ref="S6:S7"/>
    <mergeCell ref="H8:H9"/>
    <mergeCell ref="I8:I9"/>
    <mergeCell ref="J8:J9"/>
    <mergeCell ref="K8:K9"/>
    <mergeCell ref="L8:L9"/>
    <mergeCell ref="M8:M9"/>
    <mergeCell ref="A8:A9"/>
    <mergeCell ref="B8:B9"/>
    <mergeCell ref="D8:D9"/>
    <mergeCell ref="E8:E9"/>
    <mergeCell ref="F8:F9"/>
    <mergeCell ref="G8:G9"/>
    <mergeCell ref="T8:T9"/>
    <mergeCell ref="U8:U9"/>
    <mergeCell ref="V8:V9"/>
    <mergeCell ref="W8:W9"/>
    <mergeCell ref="X8:X9"/>
    <mergeCell ref="Y8:Y9"/>
    <mergeCell ref="N8:N9"/>
    <mergeCell ref="O8:O9"/>
    <mergeCell ref="P8:P9"/>
    <mergeCell ref="Q8:Q9"/>
    <mergeCell ref="R8:R9"/>
    <mergeCell ref="S8:S9"/>
    <mergeCell ref="H10:H11"/>
    <mergeCell ref="I10:I11"/>
    <mergeCell ref="J10:J11"/>
    <mergeCell ref="K10:K11"/>
    <mergeCell ref="L10:L11"/>
    <mergeCell ref="M10:M11"/>
    <mergeCell ref="A10:A11"/>
    <mergeCell ref="B10:B11"/>
    <mergeCell ref="D10:D11"/>
    <mergeCell ref="E10:E11"/>
    <mergeCell ref="F10:F11"/>
    <mergeCell ref="G10:G11"/>
    <mergeCell ref="T10:T11"/>
    <mergeCell ref="U10:U11"/>
    <mergeCell ref="V10:V11"/>
    <mergeCell ref="W10:W11"/>
    <mergeCell ref="X10:X11"/>
    <mergeCell ref="Y10:Y11"/>
    <mergeCell ref="N10:N11"/>
    <mergeCell ref="O10:O11"/>
    <mergeCell ref="P10:P11"/>
    <mergeCell ref="Q10:Q11"/>
    <mergeCell ref="R10:R11"/>
    <mergeCell ref="S10:S11"/>
    <mergeCell ref="H12:H13"/>
    <mergeCell ref="I12:I13"/>
    <mergeCell ref="J12:J13"/>
    <mergeCell ref="K12:K13"/>
    <mergeCell ref="L12:L13"/>
    <mergeCell ref="M12:M13"/>
    <mergeCell ref="A12:A13"/>
    <mergeCell ref="B12:B13"/>
    <mergeCell ref="D12:D13"/>
    <mergeCell ref="E12:E13"/>
    <mergeCell ref="F12:F13"/>
    <mergeCell ref="G12:G13"/>
    <mergeCell ref="T12:T13"/>
    <mergeCell ref="U12:U13"/>
    <mergeCell ref="V12:V13"/>
    <mergeCell ref="W12:W13"/>
    <mergeCell ref="X12:X13"/>
    <mergeCell ref="Y12:Y13"/>
    <mergeCell ref="N12:N13"/>
    <mergeCell ref="O12:O13"/>
    <mergeCell ref="P12:P13"/>
    <mergeCell ref="Q12:Q13"/>
    <mergeCell ref="R12:R13"/>
    <mergeCell ref="S12:S13"/>
    <mergeCell ref="H14:H15"/>
    <mergeCell ref="I14:I15"/>
    <mergeCell ref="J14:J15"/>
    <mergeCell ref="K14:K15"/>
    <mergeCell ref="L14:L15"/>
    <mergeCell ref="M14:M15"/>
    <mergeCell ref="A14:A15"/>
    <mergeCell ref="B14:B15"/>
    <mergeCell ref="D14:D15"/>
    <mergeCell ref="E14:E15"/>
    <mergeCell ref="F14:F15"/>
    <mergeCell ref="G14:G15"/>
    <mergeCell ref="T14:T15"/>
    <mergeCell ref="U14:U15"/>
    <mergeCell ref="V14:V15"/>
    <mergeCell ref="W14:W15"/>
    <mergeCell ref="X14:X15"/>
    <mergeCell ref="Y14:Y15"/>
    <mergeCell ref="N14:N15"/>
    <mergeCell ref="O14:O15"/>
    <mergeCell ref="P14:P15"/>
    <mergeCell ref="Q14:Q15"/>
    <mergeCell ref="R14:R15"/>
    <mergeCell ref="S14:S15"/>
    <mergeCell ref="H16:H17"/>
    <mergeCell ref="I16:I17"/>
    <mergeCell ref="J16:J17"/>
    <mergeCell ref="K16:K17"/>
    <mergeCell ref="L16:L17"/>
    <mergeCell ref="M16:M17"/>
    <mergeCell ref="A16:A17"/>
    <mergeCell ref="B16:B17"/>
    <mergeCell ref="D16:D17"/>
    <mergeCell ref="E16:E17"/>
    <mergeCell ref="F16:F17"/>
    <mergeCell ref="G16:G17"/>
    <mergeCell ref="T16:T17"/>
    <mergeCell ref="U16:U17"/>
    <mergeCell ref="V16:V17"/>
    <mergeCell ref="W16:W17"/>
    <mergeCell ref="X16:X17"/>
    <mergeCell ref="Y16:Y17"/>
    <mergeCell ref="N16:N17"/>
    <mergeCell ref="O16:O17"/>
    <mergeCell ref="P16:P17"/>
    <mergeCell ref="Q16:Q17"/>
    <mergeCell ref="R16:R17"/>
    <mergeCell ref="S16:S17"/>
    <mergeCell ref="H18:H19"/>
    <mergeCell ref="I18:I19"/>
    <mergeCell ref="J18:J19"/>
    <mergeCell ref="K18:K19"/>
    <mergeCell ref="L18:L19"/>
    <mergeCell ref="M18:M19"/>
    <mergeCell ref="A18:A19"/>
    <mergeCell ref="B18:B19"/>
    <mergeCell ref="D18:D19"/>
    <mergeCell ref="E18:E19"/>
    <mergeCell ref="F18:F19"/>
    <mergeCell ref="G18:G19"/>
    <mergeCell ref="T18:T19"/>
    <mergeCell ref="U18:U19"/>
    <mergeCell ref="V18:V19"/>
    <mergeCell ref="W18:W19"/>
    <mergeCell ref="X18:X19"/>
    <mergeCell ref="Y18:Y19"/>
    <mergeCell ref="N18:N19"/>
    <mergeCell ref="O18:O19"/>
    <mergeCell ref="P18:P19"/>
    <mergeCell ref="Q18:Q19"/>
    <mergeCell ref="R18:R19"/>
    <mergeCell ref="S18:S19"/>
    <mergeCell ref="H20:H21"/>
    <mergeCell ref="I20:I21"/>
    <mergeCell ref="J20:J21"/>
    <mergeCell ref="K20:K21"/>
    <mergeCell ref="L20:L21"/>
    <mergeCell ref="M20:M21"/>
    <mergeCell ref="A20:A21"/>
    <mergeCell ref="B20:B21"/>
    <mergeCell ref="D20:D21"/>
    <mergeCell ref="E20:E21"/>
    <mergeCell ref="F20:F21"/>
    <mergeCell ref="G20:G21"/>
    <mergeCell ref="T20:T21"/>
    <mergeCell ref="U20:U21"/>
    <mergeCell ref="V20:V21"/>
    <mergeCell ref="W20:W21"/>
    <mergeCell ref="X20:X21"/>
    <mergeCell ref="Y20:Y21"/>
    <mergeCell ref="N20:N21"/>
    <mergeCell ref="O20:O21"/>
    <mergeCell ref="P20:P21"/>
    <mergeCell ref="Q20:Q21"/>
    <mergeCell ref="R20:R21"/>
    <mergeCell ref="S20:S21"/>
    <mergeCell ref="H22:H23"/>
    <mergeCell ref="I22:I23"/>
    <mergeCell ref="J22:J23"/>
    <mergeCell ref="K22:K23"/>
    <mergeCell ref="L22:L23"/>
    <mergeCell ref="M22:M23"/>
    <mergeCell ref="A22:A23"/>
    <mergeCell ref="B22:B23"/>
    <mergeCell ref="D22:D23"/>
    <mergeCell ref="E22:E23"/>
    <mergeCell ref="F22:F23"/>
    <mergeCell ref="G22:G23"/>
    <mergeCell ref="T22:T23"/>
    <mergeCell ref="U22:U23"/>
    <mergeCell ref="V22:V23"/>
    <mergeCell ref="W22:W23"/>
    <mergeCell ref="X22:X23"/>
    <mergeCell ref="Y22:Y23"/>
    <mergeCell ref="N22:N23"/>
    <mergeCell ref="O22:O23"/>
    <mergeCell ref="P22:P23"/>
    <mergeCell ref="Q22:Q23"/>
    <mergeCell ref="R22:R23"/>
    <mergeCell ref="S22:S23"/>
    <mergeCell ref="H24:H25"/>
    <mergeCell ref="I24:I25"/>
    <mergeCell ref="J24:J25"/>
    <mergeCell ref="K24:K25"/>
    <mergeCell ref="L24:L25"/>
    <mergeCell ref="M24:M25"/>
    <mergeCell ref="A24:A25"/>
    <mergeCell ref="B24:B25"/>
    <mergeCell ref="D24:D25"/>
    <mergeCell ref="E24:E25"/>
    <mergeCell ref="F24:F25"/>
    <mergeCell ref="G24:G25"/>
    <mergeCell ref="T24:T25"/>
    <mergeCell ref="U24:U25"/>
    <mergeCell ref="V24:V25"/>
    <mergeCell ref="W24:W25"/>
    <mergeCell ref="X24:X25"/>
    <mergeCell ref="Y24:Y25"/>
    <mergeCell ref="N24:N25"/>
    <mergeCell ref="O24:O25"/>
    <mergeCell ref="P24:P25"/>
    <mergeCell ref="Q24:Q25"/>
    <mergeCell ref="R24:R25"/>
    <mergeCell ref="S24:S25"/>
    <mergeCell ref="H26:H27"/>
    <mergeCell ref="I26:I27"/>
    <mergeCell ref="J26:J27"/>
    <mergeCell ref="K26:K27"/>
    <mergeCell ref="L26:L27"/>
    <mergeCell ref="M26:M27"/>
    <mergeCell ref="A26:A27"/>
    <mergeCell ref="B26:B27"/>
    <mergeCell ref="D26:D27"/>
    <mergeCell ref="E26:E27"/>
    <mergeCell ref="F26:F27"/>
    <mergeCell ref="G26:G27"/>
    <mergeCell ref="T26:T27"/>
    <mergeCell ref="U26:U27"/>
    <mergeCell ref="V26:V27"/>
    <mergeCell ref="W26:W27"/>
    <mergeCell ref="X26:X27"/>
    <mergeCell ref="Y26:Y27"/>
    <mergeCell ref="N26:N27"/>
    <mergeCell ref="O26:O27"/>
    <mergeCell ref="P26:P27"/>
    <mergeCell ref="Q26:Q27"/>
    <mergeCell ref="R26:R27"/>
    <mergeCell ref="S26:S27"/>
    <mergeCell ref="H28:H29"/>
    <mergeCell ref="I28:I29"/>
    <mergeCell ref="J28:J29"/>
    <mergeCell ref="K28:K29"/>
    <mergeCell ref="L28:L29"/>
    <mergeCell ref="M28:M29"/>
    <mergeCell ref="A28:A29"/>
    <mergeCell ref="B28:B29"/>
    <mergeCell ref="D28:D29"/>
    <mergeCell ref="E28:E29"/>
    <mergeCell ref="F28:F29"/>
    <mergeCell ref="G28:G29"/>
    <mergeCell ref="T28:T29"/>
    <mergeCell ref="U28:U29"/>
    <mergeCell ref="V28:V29"/>
    <mergeCell ref="W28:W29"/>
    <mergeCell ref="X28:X29"/>
    <mergeCell ref="Y28:Y29"/>
    <mergeCell ref="N28:N29"/>
    <mergeCell ref="O28:O29"/>
    <mergeCell ref="P28:P29"/>
    <mergeCell ref="Q28:Q29"/>
    <mergeCell ref="R28:R29"/>
    <mergeCell ref="S28:S29"/>
    <mergeCell ref="H30:H31"/>
    <mergeCell ref="I30:I31"/>
    <mergeCell ref="J30:J31"/>
    <mergeCell ref="K30:K31"/>
    <mergeCell ref="L30:L31"/>
    <mergeCell ref="M30:M31"/>
    <mergeCell ref="A30:A31"/>
    <mergeCell ref="B30:B31"/>
    <mergeCell ref="D30:D31"/>
    <mergeCell ref="E30:E31"/>
    <mergeCell ref="F30:F31"/>
    <mergeCell ref="G30:G31"/>
    <mergeCell ref="T30:T31"/>
    <mergeCell ref="U30:U31"/>
    <mergeCell ref="V30:V31"/>
    <mergeCell ref="W30:W31"/>
    <mergeCell ref="X30:X31"/>
    <mergeCell ref="Y30:Y31"/>
    <mergeCell ref="N30:N31"/>
    <mergeCell ref="O30:O31"/>
    <mergeCell ref="P30:P31"/>
    <mergeCell ref="Q30:Q31"/>
    <mergeCell ref="R30:R31"/>
    <mergeCell ref="S30:S31"/>
    <mergeCell ref="H32:H33"/>
    <mergeCell ref="I32:I33"/>
    <mergeCell ref="J32:J33"/>
    <mergeCell ref="K32:K33"/>
    <mergeCell ref="L32:L33"/>
    <mergeCell ref="M32:M33"/>
    <mergeCell ref="A32:A33"/>
    <mergeCell ref="B32:B33"/>
    <mergeCell ref="D32:D33"/>
    <mergeCell ref="E32:E33"/>
    <mergeCell ref="F32:F33"/>
    <mergeCell ref="G32:G33"/>
    <mergeCell ref="T32:T33"/>
    <mergeCell ref="U32:U33"/>
    <mergeCell ref="V32:V33"/>
    <mergeCell ref="W32:W33"/>
    <mergeCell ref="X32:X33"/>
    <mergeCell ref="Y32:Y33"/>
    <mergeCell ref="N32:N33"/>
    <mergeCell ref="O32:O33"/>
    <mergeCell ref="P32:P33"/>
    <mergeCell ref="Q32:Q33"/>
    <mergeCell ref="R32:R33"/>
    <mergeCell ref="S32:S33"/>
    <mergeCell ref="H34:H35"/>
    <mergeCell ref="I34:I35"/>
    <mergeCell ref="J34:J35"/>
    <mergeCell ref="K34:K35"/>
    <mergeCell ref="L34:L35"/>
    <mergeCell ref="M34:M35"/>
    <mergeCell ref="A34:A35"/>
    <mergeCell ref="B34:B35"/>
    <mergeCell ref="D34:D35"/>
    <mergeCell ref="E34:E35"/>
    <mergeCell ref="F34:F35"/>
    <mergeCell ref="G34:G35"/>
    <mergeCell ref="T34:T35"/>
    <mergeCell ref="U34:U35"/>
    <mergeCell ref="V34:V35"/>
    <mergeCell ref="W34:W35"/>
    <mergeCell ref="X34:X35"/>
    <mergeCell ref="Y34:Y35"/>
    <mergeCell ref="N34:N35"/>
    <mergeCell ref="O34:O35"/>
    <mergeCell ref="P34:P35"/>
    <mergeCell ref="Q34:Q35"/>
    <mergeCell ref="R34:R35"/>
    <mergeCell ref="S34:S35"/>
    <mergeCell ref="H36:H37"/>
    <mergeCell ref="I36:I37"/>
    <mergeCell ref="J36:J37"/>
    <mergeCell ref="K36:K37"/>
    <mergeCell ref="L36:L37"/>
    <mergeCell ref="M36:M37"/>
    <mergeCell ref="A36:A37"/>
    <mergeCell ref="B36:B37"/>
    <mergeCell ref="D36:D37"/>
    <mergeCell ref="E36:E37"/>
    <mergeCell ref="F36:F37"/>
    <mergeCell ref="G36:G37"/>
    <mergeCell ref="T36:T37"/>
    <mergeCell ref="U36:U37"/>
    <mergeCell ref="V36:V37"/>
    <mergeCell ref="W36:W37"/>
    <mergeCell ref="X36:X37"/>
    <mergeCell ref="Y36:Y37"/>
    <mergeCell ref="N36:N37"/>
    <mergeCell ref="O36:O37"/>
    <mergeCell ref="P36:P37"/>
    <mergeCell ref="Q36:Q37"/>
    <mergeCell ref="R36:R37"/>
    <mergeCell ref="S36:S37"/>
    <mergeCell ref="H38:H39"/>
    <mergeCell ref="I38:I39"/>
    <mergeCell ref="J38:J39"/>
    <mergeCell ref="K38:K39"/>
    <mergeCell ref="L38:L39"/>
    <mergeCell ref="M38:M39"/>
    <mergeCell ref="A38:A39"/>
    <mergeCell ref="B38:B39"/>
    <mergeCell ref="D38:D39"/>
    <mergeCell ref="E38:E39"/>
    <mergeCell ref="F38:F39"/>
    <mergeCell ref="G38:G39"/>
    <mergeCell ref="T38:T39"/>
    <mergeCell ref="U38:U39"/>
    <mergeCell ref="V38:V39"/>
    <mergeCell ref="W38:W39"/>
    <mergeCell ref="X38:X39"/>
    <mergeCell ref="Y38:Y39"/>
    <mergeCell ref="N38:N39"/>
    <mergeCell ref="O38:O39"/>
    <mergeCell ref="P38:P39"/>
    <mergeCell ref="Q38:Q39"/>
    <mergeCell ref="R38:R39"/>
    <mergeCell ref="S38:S39"/>
    <mergeCell ref="H40:H41"/>
    <mergeCell ref="I40:I41"/>
    <mergeCell ref="J40:J41"/>
    <mergeCell ref="K40:K41"/>
    <mergeCell ref="L40:L41"/>
    <mergeCell ref="M40:M41"/>
    <mergeCell ref="A40:A41"/>
    <mergeCell ref="B40:B41"/>
    <mergeCell ref="D40:D41"/>
    <mergeCell ref="E40:E41"/>
    <mergeCell ref="F40:F41"/>
    <mergeCell ref="G40:G41"/>
    <mergeCell ref="T40:T41"/>
    <mergeCell ref="U40:U41"/>
    <mergeCell ref="V40:V41"/>
    <mergeCell ref="W40:W41"/>
    <mergeCell ref="X40:X41"/>
    <mergeCell ref="Y40:Y41"/>
    <mergeCell ref="N40:N41"/>
    <mergeCell ref="O40:O41"/>
    <mergeCell ref="P40:P41"/>
    <mergeCell ref="Q40:Q41"/>
    <mergeCell ref="R40:R41"/>
    <mergeCell ref="S40:S41"/>
    <mergeCell ref="H42:H43"/>
    <mergeCell ref="I42:I43"/>
    <mergeCell ref="J42:J43"/>
    <mergeCell ref="K42:K43"/>
    <mergeCell ref="L42:L43"/>
    <mergeCell ref="M42:M43"/>
    <mergeCell ref="A42:A43"/>
    <mergeCell ref="B42:B43"/>
    <mergeCell ref="D42:D43"/>
    <mergeCell ref="E42:E43"/>
    <mergeCell ref="F42:F43"/>
    <mergeCell ref="G42:G43"/>
    <mergeCell ref="T42:T43"/>
    <mergeCell ref="U42:U43"/>
    <mergeCell ref="V42:V43"/>
    <mergeCell ref="W42:W43"/>
    <mergeCell ref="X42:X43"/>
    <mergeCell ref="Y42:Y43"/>
    <mergeCell ref="N42:N43"/>
    <mergeCell ref="O42:O43"/>
    <mergeCell ref="P42:P43"/>
    <mergeCell ref="Q42:Q43"/>
    <mergeCell ref="R42:R43"/>
    <mergeCell ref="S42:S43"/>
    <mergeCell ref="H44:H45"/>
    <mergeCell ref="I44:I45"/>
    <mergeCell ref="J44:J45"/>
    <mergeCell ref="K44:K45"/>
    <mergeCell ref="L44:L45"/>
    <mergeCell ref="M44:M45"/>
    <mergeCell ref="A44:A45"/>
    <mergeCell ref="B44:B45"/>
    <mergeCell ref="D44:D45"/>
    <mergeCell ref="E44:E45"/>
    <mergeCell ref="F44:F45"/>
    <mergeCell ref="G44:G45"/>
    <mergeCell ref="T44:T45"/>
    <mergeCell ref="U44:U45"/>
    <mergeCell ref="V44:V45"/>
    <mergeCell ref="W44:W45"/>
    <mergeCell ref="X44:X45"/>
    <mergeCell ref="Y44:Y45"/>
    <mergeCell ref="N44:N45"/>
    <mergeCell ref="O44:O45"/>
    <mergeCell ref="P44:P45"/>
    <mergeCell ref="Q44:Q45"/>
    <mergeCell ref="R44:R45"/>
    <mergeCell ref="S44:S45"/>
  </mergeCells>
  <pageMargins left="0.7" right="0.7" top="0.75" bottom="0.75" header="0.3" footer="0.3"/>
  <pageSetup paperSize="5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49"/>
  <sheetViews>
    <sheetView zoomScale="90" zoomScaleNormal="90" workbookViewId="0">
      <selection activeCell="Y1" sqref="Y1:Y1048576"/>
    </sheetView>
  </sheetViews>
  <sheetFormatPr baseColWidth="10" defaultColWidth="8.83203125" defaultRowHeight="15" x14ac:dyDescent="0.2"/>
  <cols>
    <col min="1" max="1" width="12.5" bestFit="1" customWidth="1"/>
    <col min="2" max="2" width="12.5" customWidth="1"/>
    <col min="3" max="3" width="18.5" bestFit="1" customWidth="1"/>
    <col min="4" max="24" width="7" customWidth="1"/>
    <col min="25" max="25" width="0" hidden="1" customWidth="1"/>
  </cols>
  <sheetData>
    <row r="1" spans="1:25" ht="16" thickBot="1" x14ac:dyDescent="0.25">
      <c r="A1" s="1" t="s">
        <v>0</v>
      </c>
      <c r="B1" s="2" t="s">
        <v>1</v>
      </c>
      <c r="C1" s="1"/>
      <c r="D1" s="3">
        <v>1</v>
      </c>
      <c r="E1" s="3">
        <v>2</v>
      </c>
      <c r="F1" s="3">
        <v>3</v>
      </c>
      <c r="G1" s="3">
        <v>4</v>
      </c>
      <c r="H1" s="3">
        <v>5</v>
      </c>
      <c r="I1" s="3">
        <v>6</v>
      </c>
      <c r="J1" s="3">
        <v>7</v>
      </c>
      <c r="K1" s="3">
        <v>8</v>
      </c>
      <c r="L1" s="3">
        <v>9</v>
      </c>
      <c r="M1" s="3" t="s">
        <v>2</v>
      </c>
      <c r="N1" s="3">
        <v>10</v>
      </c>
      <c r="O1" s="3">
        <v>11</v>
      </c>
      <c r="P1" s="3">
        <v>12</v>
      </c>
      <c r="Q1" s="3">
        <v>13</v>
      </c>
      <c r="R1" s="3">
        <v>14</v>
      </c>
      <c r="S1" s="3">
        <v>15</v>
      </c>
      <c r="T1" s="3">
        <v>16</v>
      </c>
      <c r="U1" s="3">
        <v>17</v>
      </c>
      <c r="V1" s="3">
        <v>18</v>
      </c>
      <c r="W1" s="3" t="s">
        <v>3</v>
      </c>
      <c r="X1" s="4" t="s">
        <v>4</v>
      </c>
      <c r="Y1" s="5" t="s">
        <v>5</v>
      </c>
    </row>
    <row r="2" spans="1:25" x14ac:dyDescent="0.2">
      <c r="A2" s="14" t="s">
        <v>55</v>
      </c>
      <c r="B2" s="14">
        <f>VLOOKUP(A2,'[1]Scores - All Teams'!A:Y,25,FALSE)</f>
        <v>30</v>
      </c>
      <c r="C2" s="6" t="str">
        <f>HLOOKUP(A2,[1]Sheet6!$A:$CN,2,FALSE)</f>
        <v>Kevin Ward</v>
      </c>
      <c r="D2" s="7">
        <f>VLOOKUP($A2,'[1]Scores - All Teams'!$A:$W,3,FALSE)</f>
        <v>4</v>
      </c>
      <c r="E2" s="7">
        <f>VLOOKUP($A2,'[1]Scores - All Teams'!$A:$W,4,FALSE)</f>
        <v>3</v>
      </c>
      <c r="F2" s="7">
        <f>VLOOKUP($A2,'[1]Scores - All Teams'!$A:$W,5,FALSE)</f>
        <v>2</v>
      </c>
      <c r="G2" s="7">
        <f>VLOOKUP($A2,'[1]Scores - All Teams'!$A:$W,6,FALSE)</f>
        <v>4</v>
      </c>
      <c r="H2" s="7">
        <f>VLOOKUP($A2,'[1]Scores - All Teams'!$A:$W,7,FALSE)</f>
        <v>4</v>
      </c>
      <c r="I2" s="7">
        <f>VLOOKUP($A2,'[1]Scores - All Teams'!$A:$W,8,FALSE)</f>
        <v>4</v>
      </c>
      <c r="J2" s="7">
        <f>VLOOKUP($A2,'[1]Scores - All Teams'!$A:$W,9,FALSE)</f>
        <v>3</v>
      </c>
      <c r="K2" s="7">
        <f>VLOOKUP($A2,'[1]Scores - All Teams'!$A:$W,10,FALSE)</f>
        <v>5</v>
      </c>
      <c r="L2" s="7">
        <f>VLOOKUP($A2,'[1]Scores - All Teams'!$A:$W,11,FALSE)</f>
        <v>4</v>
      </c>
      <c r="M2" s="14">
        <f>SUM(D2:L3)</f>
        <v>33</v>
      </c>
      <c r="N2" s="7">
        <f>VLOOKUP($A2,'[1]Scores - All Teams'!$A:$W,13,FALSE)</f>
        <v>3</v>
      </c>
      <c r="O2" s="7">
        <f>VLOOKUP($A2,'[1]Scores - All Teams'!$A:$W,14,FALSE)</f>
        <v>4</v>
      </c>
      <c r="P2" s="7">
        <f>VLOOKUP($A2,'[1]Scores - All Teams'!$A:$W,15,FALSE)</f>
        <v>4</v>
      </c>
      <c r="Q2" s="7">
        <f>VLOOKUP($A2,'[1]Scores - All Teams'!$A:$W,16,FALSE)</f>
        <v>3</v>
      </c>
      <c r="R2" s="7">
        <f>VLOOKUP($A2,'[1]Scores - All Teams'!$A:$W,17,FALSE)</f>
        <v>5</v>
      </c>
      <c r="S2" s="7">
        <f>VLOOKUP($A2,'[1]Scores - All Teams'!$A:$W,18,FALSE)</f>
        <v>5</v>
      </c>
      <c r="T2" s="7">
        <f>VLOOKUP($A2,'[1]Scores - All Teams'!$A:$W,19,FALSE)</f>
        <v>4</v>
      </c>
      <c r="U2" s="7">
        <f>VLOOKUP($A2,'[1]Scores - All Teams'!$A:$W,20,FALSE)</f>
        <v>3</v>
      </c>
      <c r="V2" s="7">
        <f>VLOOKUP($A2,'[1]Scores - All Teams'!$A:$W,21,FALSE)</f>
        <v>5</v>
      </c>
      <c r="W2" s="9">
        <f>SUM(N2:V3)</f>
        <v>36</v>
      </c>
      <c r="X2" s="11">
        <f>+M2+W2</f>
        <v>69</v>
      </c>
      <c r="Y2" s="11"/>
    </row>
    <row r="3" spans="1:25" ht="16" thickBot="1" x14ac:dyDescent="0.25">
      <c r="A3" s="16"/>
      <c r="B3" s="15"/>
      <c r="C3" s="6" t="str">
        <f>HLOOKUP(A2,[1]Sheet6!$A:$CN,3,FALSE)</f>
        <v>Tim Freeman</v>
      </c>
      <c r="D3" s="7"/>
      <c r="E3" s="7"/>
      <c r="F3" s="7"/>
      <c r="G3" s="7"/>
      <c r="H3" s="7"/>
      <c r="I3" s="7"/>
      <c r="J3" s="7"/>
      <c r="K3" s="7"/>
      <c r="L3" s="7"/>
      <c r="M3" s="15"/>
      <c r="N3" s="7"/>
      <c r="O3" s="7"/>
      <c r="P3" s="7"/>
      <c r="Q3" s="7"/>
      <c r="R3" s="7"/>
      <c r="S3" s="7"/>
      <c r="T3" s="7"/>
      <c r="U3" s="7"/>
      <c r="V3" s="7"/>
      <c r="W3" s="10"/>
      <c r="X3" s="13"/>
      <c r="Y3" s="13"/>
    </row>
    <row r="4" spans="1:25" x14ac:dyDescent="0.2">
      <c r="A4" s="14" t="s">
        <v>56</v>
      </c>
      <c r="B4" s="14">
        <f>VLOOKUP(A4,'[1]Scores - All Teams'!A:Y,25,FALSE)</f>
        <v>30</v>
      </c>
      <c r="C4" s="6" t="str">
        <f>HLOOKUP(A4,[1]Sheet6!$A:$CN,2,FALSE)</f>
        <v>Rob Speak</v>
      </c>
      <c r="D4" s="7">
        <f>VLOOKUP($A4,'[1]Scores - All Teams'!$A:$W,3,FALSE)</f>
        <v>4</v>
      </c>
      <c r="E4" s="7">
        <f>VLOOKUP($A4,'[1]Scores - All Teams'!$A:$W,4,FALSE)</f>
        <v>4</v>
      </c>
      <c r="F4" s="7">
        <f>VLOOKUP($A4,'[1]Scores - All Teams'!$A:$W,5,FALSE)</f>
        <v>3</v>
      </c>
      <c r="G4" s="7">
        <f>VLOOKUP($A4,'[1]Scores - All Teams'!$A:$W,6,FALSE)</f>
        <v>4</v>
      </c>
      <c r="H4" s="7">
        <f>VLOOKUP($A4,'[1]Scores - All Teams'!$A:$W,7,FALSE)</f>
        <v>4</v>
      </c>
      <c r="I4" s="7">
        <f>VLOOKUP($A4,'[1]Scores - All Teams'!$A:$W,8,FALSE)</f>
        <v>4</v>
      </c>
      <c r="J4" s="7">
        <f>VLOOKUP($A4,'[1]Scores - All Teams'!$A:$W,9,FALSE)</f>
        <v>3</v>
      </c>
      <c r="K4" s="7">
        <f>VLOOKUP($A4,'[1]Scores - All Teams'!$A:$W,10,FALSE)</f>
        <v>5</v>
      </c>
      <c r="L4" s="7">
        <f>VLOOKUP($A4,'[1]Scores - All Teams'!$A:$W,11,FALSE)</f>
        <v>3</v>
      </c>
      <c r="M4" s="14">
        <f t="shared" ref="M4" si="0">SUM(D4:L5)</f>
        <v>34</v>
      </c>
      <c r="N4" s="7">
        <f>VLOOKUP($A4,'[1]Scores - All Teams'!$A:$W,13,FALSE)</f>
        <v>3</v>
      </c>
      <c r="O4" s="7">
        <f>VLOOKUP($A4,'[1]Scores - All Teams'!$A:$W,14,FALSE)</f>
        <v>4</v>
      </c>
      <c r="P4" s="7">
        <f>VLOOKUP($A4,'[1]Scores - All Teams'!$A:$W,15,FALSE)</f>
        <v>3</v>
      </c>
      <c r="Q4" s="7">
        <f>VLOOKUP($A4,'[1]Scores - All Teams'!$A:$W,16,FALSE)</f>
        <v>2</v>
      </c>
      <c r="R4" s="7">
        <f>VLOOKUP($A4,'[1]Scores - All Teams'!$A:$W,17,FALSE)</f>
        <v>5</v>
      </c>
      <c r="S4" s="7">
        <f>VLOOKUP($A4,'[1]Scores - All Teams'!$A:$W,18,FALSE)</f>
        <v>4</v>
      </c>
      <c r="T4" s="7">
        <f>VLOOKUP($A4,'[1]Scores - All Teams'!$A:$W,19,FALSE)</f>
        <v>4</v>
      </c>
      <c r="U4" s="7">
        <f>VLOOKUP($A4,'[1]Scores - All Teams'!$A:$W,20,FALSE)</f>
        <v>3</v>
      </c>
      <c r="V4" s="7">
        <f>VLOOKUP($A4,'[1]Scores - All Teams'!$A:$W,21,FALSE)</f>
        <v>4</v>
      </c>
      <c r="W4" s="9">
        <f t="shared" ref="W4" si="1">SUM(N4:V5)</f>
        <v>32</v>
      </c>
      <c r="X4" s="11">
        <f t="shared" ref="X4" si="2">+M4+W4</f>
        <v>66</v>
      </c>
      <c r="Y4" s="11"/>
    </row>
    <row r="5" spans="1:25" ht="16" thickBot="1" x14ac:dyDescent="0.25">
      <c r="A5" s="16"/>
      <c r="B5" s="15"/>
      <c r="C5" s="6" t="str">
        <f>HLOOKUP(A4,[1]Sheet6!$A:$CN,3,FALSE)</f>
        <v>Mark White</v>
      </c>
      <c r="D5" s="7"/>
      <c r="E5" s="7"/>
      <c r="F5" s="7"/>
      <c r="G5" s="7"/>
      <c r="H5" s="7"/>
      <c r="I5" s="7"/>
      <c r="J5" s="7"/>
      <c r="K5" s="7"/>
      <c r="L5" s="7"/>
      <c r="M5" s="15"/>
      <c r="N5" s="7"/>
      <c r="O5" s="7"/>
      <c r="P5" s="7"/>
      <c r="Q5" s="7"/>
      <c r="R5" s="7"/>
      <c r="S5" s="7"/>
      <c r="T5" s="7"/>
      <c r="U5" s="7"/>
      <c r="V5" s="7"/>
      <c r="W5" s="10"/>
      <c r="X5" s="13"/>
      <c r="Y5" s="13"/>
    </row>
    <row r="6" spans="1:25" x14ac:dyDescent="0.2">
      <c r="A6" s="14" t="s">
        <v>57</v>
      </c>
      <c r="B6" s="14">
        <f>VLOOKUP(A6,'[1]Scores - All Teams'!A:Y,25,FALSE)</f>
        <v>30</v>
      </c>
      <c r="C6" s="6" t="str">
        <f>HLOOKUP(A6,[1]Sheet6!$A:$CN,2,FALSE)</f>
        <v>Craig Docking</v>
      </c>
      <c r="D6" s="7">
        <f>VLOOKUP($A6,'[1]Scores - All Teams'!$A:$W,3,FALSE)</f>
        <v>3</v>
      </c>
      <c r="E6" s="7">
        <f>VLOOKUP($A6,'[1]Scores - All Teams'!$A:$W,4,FALSE)</f>
        <v>3</v>
      </c>
      <c r="F6" s="7">
        <f>VLOOKUP($A6,'[1]Scores - All Teams'!$A:$W,5,FALSE)</f>
        <v>3</v>
      </c>
      <c r="G6" s="7">
        <f>VLOOKUP($A6,'[1]Scores - All Teams'!$A:$W,6,FALSE)</f>
        <v>4</v>
      </c>
      <c r="H6" s="7">
        <f>VLOOKUP($A6,'[1]Scores - All Teams'!$A:$W,7,FALSE)</f>
        <v>3</v>
      </c>
      <c r="I6" s="7">
        <f>VLOOKUP($A6,'[1]Scores - All Teams'!$A:$W,8,FALSE)</f>
        <v>4</v>
      </c>
      <c r="J6" s="7">
        <f>VLOOKUP($A6,'[1]Scores - All Teams'!$A:$W,9,FALSE)</f>
        <v>4</v>
      </c>
      <c r="K6" s="7">
        <f>VLOOKUP($A6,'[1]Scores - All Teams'!$A:$W,10,FALSE)</f>
        <v>3</v>
      </c>
      <c r="L6" s="7">
        <f>VLOOKUP($A6,'[1]Scores - All Teams'!$A:$W,11,FALSE)</f>
        <v>4</v>
      </c>
      <c r="M6" s="14">
        <f t="shared" ref="M6" si="3">SUM(D6:L7)</f>
        <v>31</v>
      </c>
      <c r="N6" s="7">
        <f>VLOOKUP($A6,'[1]Scores - All Teams'!$A:$W,13,FALSE)</f>
        <v>4</v>
      </c>
      <c r="O6" s="7">
        <f>VLOOKUP($A6,'[1]Scores - All Teams'!$A:$W,14,FALSE)</f>
        <v>4</v>
      </c>
      <c r="P6" s="7">
        <f>VLOOKUP($A6,'[1]Scores - All Teams'!$A:$W,15,FALSE)</f>
        <v>4</v>
      </c>
      <c r="Q6" s="7">
        <f>VLOOKUP($A6,'[1]Scores - All Teams'!$A:$W,16,FALSE)</f>
        <v>3</v>
      </c>
      <c r="R6" s="7">
        <f>VLOOKUP($A6,'[1]Scores - All Teams'!$A:$W,17,FALSE)</f>
        <v>4</v>
      </c>
      <c r="S6" s="7">
        <f>VLOOKUP($A6,'[1]Scores - All Teams'!$A:$W,18,FALSE)</f>
        <v>4</v>
      </c>
      <c r="T6" s="7">
        <f>VLOOKUP($A6,'[1]Scores - All Teams'!$A:$W,19,FALSE)</f>
        <v>4</v>
      </c>
      <c r="U6" s="7">
        <f>VLOOKUP($A6,'[1]Scores - All Teams'!$A:$W,20,FALSE)</f>
        <v>3</v>
      </c>
      <c r="V6" s="7">
        <f>VLOOKUP($A6,'[1]Scores - All Teams'!$A:$W,21,FALSE)</f>
        <v>5</v>
      </c>
      <c r="W6" s="9">
        <f t="shared" ref="W6" si="4">SUM(N6:V7)</f>
        <v>35</v>
      </c>
      <c r="X6" s="11">
        <f t="shared" ref="X6" si="5">+M6+W6</f>
        <v>66</v>
      </c>
      <c r="Y6" s="11"/>
    </row>
    <row r="7" spans="1:25" ht="16" thickBot="1" x14ac:dyDescent="0.25">
      <c r="A7" s="16"/>
      <c r="B7" s="15"/>
      <c r="C7" s="6" t="str">
        <f>HLOOKUP(A6,[1]Sheet6!$A:$CN,3,FALSE)</f>
        <v>Dan Myers</v>
      </c>
      <c r="D7" s="7"/>
      <c r="E7" s="7"/>
      <c r="F7" s="7"/>
      <c r="G7" s="7"/>
      <c r="H7" s="7"/>
      <c r="I7" s="7"/>
      <c r="J7" s="7"/>
      <c r="K7" s="7"/>
      <c r="L7" s="7"/>
      <c r="M7" s="15"/>
      <c r="N7" s="7"/>
      <c r="O7" s="7"/>
      <c r="P7" s="7"/>
      <c r="Q7" s="7"/>
      <c r="R7" s="7"/>
      <c r="S7" s="7"/>
      <c r="T7" s="7"/>
      <c r="U7" s="7"/>
      <c r="V7" s="7"/>
      <c r="W7" s="10"/>
      <c r="X7" s="13"/>
      <c r="Y7" s="13"/>
    </row>
    <row r="8" spans="1:25" x14ac:dyDescent="0.2">
      <c r="A8" s="14" t="s">
        <v>58</v>
      </c>
      <c r="B8" s="14">
        <f>VLOOKUP(A8,'[1]Scores - All Teams'!A:Y,25,FALSE)</f>
        <v>30</v>
      </c>
      <c r="C8" s="6" t="str">
        <f>HLOOKUP(A8,[1]Sheet6!$A:$CN,2,FALSE)</f>
        <v>Brock Gleadall</v>
      </c>
      <c r="D8" s="7">
        <f>VLOOKUP($A8,'[1]Scores - All Teams'!$A:$W,3,FALSE)</f>
        <v>3</v>
      </c>
      <c r="E8" s="7">
        <f>VLOOKUP($A8,'[1]Scores - All Teams'!$A:$W,4,FALSE)</f>
        <v>4</v>
      </c>
      <c r="F8" s="7">
        <f>VLOOKUP($A8,'[1]Scores - All Teams'!$A:$W,5,FALSE)</f>
        <v>3</v>
      </c>
      <c r="G8" s="7">
        <f>VLOOKUP($A8,'[1]Scores - All Teams'!$A:$W,6,FALSE)</f>
        <v>3</v>
      </c>
      <c r="H8" s="7">
        <f>VLOOKUP($A8,'[1]Scores - All Teams'!$A:$W,7,FALSE)</f>
        <v>4</v>
      </c>
      <c r="I8" s="7">
        <f>VLOOKUP($A8,'[1]Scores - All Teams'!$A:$W,8,FALSE)</f>
        <v>3</v>
      </c>
      <c r="J8" s="7">
        <f>VLOOKUP($A8,'[1]Scores - All Teams'!$A:$W,9,FALSE)</f>
        <v>2</v>
      </c>
      <c r="K8" s="7">
        <f>VLOOKUP($A8,'[1]Scores - All Teams'!$A:$W,10,FALSE)</f>
        <v>4</v>
      </c>
      <c r="L8" s="7">
        <f>VLOOKUP($A8,'[1]Scores - All Teams'!$A:$W,11,FALSE)</f>
        <v>2</v>
      </c>
      <c r="M8" s="14">
        <f t="shared" ref="M8" si="6">SUM(D8:L9)</f>
        <v>28</v>
      </c>
      <c r="N8" s="7">
        <f>VLOOKUP($A8,'[1]Scores - All Teams'!$A:$W,13,FALSE)</f>
        <v>2</v>
      </c>
      <c r="O8" s="7">
        <f>VLOOKUP($A8,'[1]Scores - All Teams'!$A:$W,14,FALSE)</f>
        <v>4</v>
      </c>
      <c r="P8" s="7">
        <f>VLOOKUP($A8,'[1]Scores - All Teams'!$A:$W,15,FALSE)</f>
        <v>3</v>
      </c>
      <c r="Q8" s="7">
        <f>VLOOKUP($A8,'[1]Scores - All Teams'!$A:$W,16,FALSE)</f>
        <v>3</v>
      </c>
      <c r="R8" s="7">
        <f>VLOOKUP($A8,'[1]Scores - All Teams'!$A:$W,17,FALSE)</f>
        <v>4</v>
      </c>
      <c r="S8" s="7">
        <f>VLOOKUP($A8,'[1]Scores - All Teams'!$A:$W,18,FALSE)</f>
        <v>3</v>
      </c>
      <c r="T8" s="7">
        <f>VLOOKUP($A8,'[1]Scores - All Teams'!$A:$W,19,FALSE)</f>
        <v>5</v>
      </c>
      <c r="U8" s="7">
        <f>VLOOKUP($A8,'[1]Scores - All Teams'!$A:$W,20,FALSE)</f>
        <v>3</v>
      </c>
      <c r="V8" s="7">
        <f>VLOOKUP($A8,'[1]Scores - All Teams'!$A:$W,21,FALSE)</f>
        <v>4</v>
      </c>
      <c r="W8" s="9">
        <f t="shared" ref="W8" si="7">SUM(N8:V9)</f>
        <v>31</v>
      </c>
      <c r="X8" s="11">
        <f t="shared" ref="X8" si="8">+M8+W8</f>
        <v>59</v>
      </c>
      <c r="Y8" s="11"/>
    </row>
    <row r="9" spans="1:25" ht="16" thickBot="1" x14ac:dyDescent="0.25">
      <c r="A9" s="16"/>
      <c r="B9" s="15"/>
      <c r="C9" s="6" t="str">
        <f>HLOOKUP(A8,[1]Sheet6!$A:$CN,3,FALSE)</f>
        <v>Andrew Daub</v>
      </c>
      <c r="D9" s="7"/>
      <c r="E9" s="7"/>
      <c r="F9" s="7"/>
      <c r="G9" s="7"/>
      <c r="H9" s="7"/>
      <c r="I9" s="7"/>
      <c r="J9" s="7"/>
      <c r="K9" s="7"/>
      <c r="L9" s="7"/>
      <c r="M9" s="15"/>
      <c r="N9" s="7"/>
      <c r="O9" s="7"/>
      <c r="P9" s="7"/>
      <c r="Q9" s="7"/>
      <c r="R9" s="7"/>
      <c r="S9" s="7"/>
      <c r="T9" s="7"/>
      <c r="U9" s="7"/>
      <c r="V9" s="7"/>
      <c r="W9" s="10"/>
      <c r="X9" s="13"/>
      <c r="Y9" s="13"/>
    </row>
    <row r="10" spans="1:25" x14ac:dyDescent="0.2">
      <c r="A10" s="14" t="s">
        <v>59</v>
      </c>
      <c r="B10" s="14">
        <f>VLOOKUP(A10,'[1]Scores - All Teams'!A:Y,25,FALSE)</f>
        <v>32</v>
      </c>
      <c r="C10" s="6" t="str">
        <f>HLOOKUP(A10,[1]Sheet6!$A:$CN,2,FALSE)</f>
        <v>Travis Martin</v>
      </c>
      <c r="D10" s="7">
        <f>VLOOKUP($A10,'[1]Scores - All Teams'!$A:$W,3,FALSE)</f>
        <v>3</v>
      </c>
      <c r="E10" s="7">
        <f>VLOOKUP($A10,'[1]Scores - All Teams'!$A:$W,4,FALSE)</f>
        <v>4</v>
      </c>
      <c r="F10" s="7">
        <f>VLOOKUP($A10,'[1]Scores - All Teams'!$A:$W,5,FALSE)</f>
        <v>3</v>
      </c>
      <c r="G10" s="7">
        <f>VLOOKUP($A10,'[1]Scores - All Teams'!$A:$W,6,FALSE)</f>
        <v>5</v>
      </c>
      <c r="H10" s="7">
        <f>VLOOKUP($A10,'[1]Scores - All Teams'!$A:$W,7,FALSE)</f>
        <v>5</v>
      </c>
      <c r="I10" s="7">
        <f>VLOOKUP($A10,'[1]Scores - All Teams'!$A:$W,8,FALSE)</f>
        <v>4</v>
      </c>
      <c r="J10" s="7">
        <f>VLOOKUP($A10,'[1]Scores - All Teams'!$A:$W,9,FALSE)</f>
        <v>3</v>
      </c>
      <c r="K10" s="7">
        <f>VLOOKUP($A10,'[1]Scores - All Teams'!$A:$W,10,FALSE)</f>
        <v>5</v>
      </c>
      <c r="L10" s="7">
        <f>VLOOKUP($A10,'[1]Scores - All Teams'!$A:$W,11,FALSE)</f>
        <v>3</v>
      </c>
      <c r="M10" s="14">
        <f t="shared" ref="M10" si="9">SUM(D10:L11)</f>
        <v>35</v>
      </c>
      <c r="N10" s="7">
        <f>VLOOKUP($A10,'[1]Scores - All Teams'!$A:$W,13,FALSE)</f>
        <v>3</v>
      </c>
      <c r="O10" s="7">
        <f>VLOOKUP($A10,'[1]Scores - All Teams'!$A:$W,14,FALSE)</f>
        <v>4</v>
      </c>
      <c r="P10" s="7">
        <f>VLOOKUP($A10,'[1]Scores - All Teams'!$A:$W,15,FALSE)</f>
        <v>3</v>
      </c>
      <c r="Q10" s="7">
        <f>VLOOKUP($A10,'[1]Scores - All Teams'!$A:$W,16,FALSE)</f>
        <v>3</v>
      </c>
      <c r="R10" s="7">
        <f>VLOOKUP($A10,'[1]Scores - All Teams'!$A:$W,17,FALSE)</f>
        <v>4</v>
      </c>
      <c r="S10" s="7">
        <f>VLOOKUP($A10,'[1]Scores - All Teams'!$A:$W,18,FALSE)</f>
        <v>4</v>
      </c>
      <c r="T10" s="7">
        <f>VLOOKUP($A10,'[1]Scores - All Teams'!$A:$W,19,FALSE)</f>
        <v>4</v>
      </c>
      <c r="U10" s="7">
        <f>VLOOKUP($A10,'[1]Scores - All Teams'!$A:$W,20,FALSE)</f>
        <v>2</v>
      </c>
      <c r="V10" s="7">
        <f>VLOOKUP($A10,'[1]Scores - All Teams'!$A:$W,21,FALSE)</f>
        <v>4</v>
      </c>
      <c r="W10" s="9">
        <f t="shared" ref="W10" si="10">SUM(N10:V11)</f>
        <v>31</v>
      </c>
      <c r="X10" s="11">
        <f t="shared" ref="X10" si="11">+M10+W10</f>
        <v>66</v>
      </c>
      <c r="Y10" s="11"/>
    </row>
    <row r="11" spans="1:25" ht="16" thickBot="1" x14ac:dyDescent="0.25">
      <c r="A11" s="16"/>
      <c r="B11" s="15"/>
      <c r="C11" s="6" t="str">
        <f>HLOOKUP(A10,[1]Sheet6!$A:$CN,3,FALSE)</f>
        <v>Kevin Wellwood</v>
      </c>
      <c r="D11" s="7"/>
      <c r="E11" s="7"/>
      <c r="F11" s="7"/>
      <c r="G11" s="7"/>
      <c r="H11" s="7"/>
      <c r="I11" s="7"/>
      <c r="J11" s="7"/>
      <c r="K11" s="7"/>
      <c r="L11" s="7"/>
      <c r="M11" s="15"/>
      <c r="N11" s="7"/>
      <c r="O11" s="7"/>
      <c r="P11" s="7"/>
      <c r="Q11" s="7"/>
      <c r="R11" s="7"/>
      <c r="S11" s="7"/>
      <c r="T11" s="7"/>
      <c r="U11" s="7"/>
      <c r="V11" s="7"/>
      <c r="W11" s="10"/>
      <c r="X11" s="13"/>
      <c r="Y11" s="13"/>
    </row>
    <row r="12" spans="1:25" x14ac:dyDescent="0.2">
      <c r="A12" s="14" t="s">
        <v>60</v>
      </c>
      <c r="B12" s="14">
        <f>VLOOKUP(A12,'[1]Scores - All Teams'!A:Y,25,FALSE)</f>
        <v>32</v>
      </c>
      <c r="C12" s="6" t="str">
        <f>HLOOKUP(A12,[1]Sheet6!$A:$CN,2,FALSE)</f>
        <v>Bob Ward</v>
      </c>
      <c r="D12" s="7">
        <f>VLOOKUP($A12,'[1]Scores - All Teams'!$A:$W,3,FALSE)</f>
        <v>3</v>
      </c>
      <c r="E12" s="7">
        <f>VLOOKUP($A12,'[1]Scores - All Teams'!$A:$W,4,FALSE)</f>
        <v>5</v>
      </c>
      <c r="F12" s="7">
        <f>VLOOKUP($A12,'[1]Scores - All Teams'!$A:$W,5,FALSE)</f>
        <v>2</v>
      </c>
      <c r="G12" s="7">
        <f>VLOOKUP($A12,'[1]Scores - All Teams'!$A:$W,6,FALSE)</f>
        <v>5</v>
      </c>
      <c r="H12" s="7">
        <f>VLOOKUP($A12,'[1]Scores - All Teams'!$A:$W,7,FALSE)</f>
        <v>5</v>
      </c>
      <c r="I12" s="7">
        <f>VLOOKUP($A12,'[1]Scores - All Teams'!$A:$W,8,FALSE)</f>
        <v>4</v>
      </c>
      <c r="J12" s="7">
        <f>VLOOKUP($A12,'[1]Scores - All Teams'!$A:$W,9,FALSE)</f>
        <v>4</v>
      </c>
      <c r="K12" s="7">
        <f>VLOOKUP($A12,'[1]Scores - All Teams'!$A:$W,10,FALSE)</f>
        <v>4</v>
      </c>
      <c r="L12" s="7">
        <f>VLOOKUP($A12,'[1]Scores - All Teams'!$A:$W,11,FALSE)</f>
        <v>3</v>
      </c>
      <c r="M12" s="14">
        <f t="shared" ref="M12" si="12">SUM(D12:L13)</f>
        <v>35</v>
      </c>
      <c r="N12" s="7">
        <f>VLOOKUP($A12,'[1]Scores - All Teams'!$A:$W,13,FALSE)</f>
        <v>2</v>
      </c>
      <c r="O12" s="7">
        <f>VLOOKUP($A12,'[1]Scores - All Teams'!$A:$W,14,FALSE)</f>
        <v>4</v>
      </c>
      <c r="P12" s="7">
        <f>VLOOKUP($A12,'[1]Scores - All Teams'!$A:$W,15,FALSE)</f>
        <v>3</v>
      </c>
      <c r="Q12" s="7">
        <f>VLOOKUP($A12,'[1]Scores - All Teams'!$A:$W,16,FALSE)</f>
        <v>3</v>
      </c>
      <c r="R12" s="7">
        <f>VLOOKUP($A12,'[1]Scores - All Teams'!$A:$W,17,FALSE)</f>
        <v>4</v>
      </c>
      <c r="S12" s="7">
        <f>VLOOKUP($A12,'[1]Scores - All Teams'!$A:$W,18,FALSE)</f>
        <v>4</v>
      </c>
      <c r="T12" s="7">
        <f>VLOOKUP($A12,'[1]Scores - All Teams'!$A:$W,19,FALSE)</f>
        <v>4</v>
      </c>
      <c r="U12" s="7">
        <f>VLOOKUP($A12,'[1]Scores - All Teams'!$A:$W,20,FALSE)</f>
        <v>3</v>
      </c>
      <c r="V12" s="7">
        <f>VLOOKUP($A12,'[1]Scores - All Teams'!$A:$W,21,FALSE)</f>
        <v>5</v>
      </c>
      <c r="W12" s="9">
        <f t="shared" ref="W12" si="13">SUM(N12:V13)</f>
        <v>32</v>
      </c>
      <c r="X12" s="11">
        <f t="shared" ref="X12" si="14">+M12+W12</f>
        <v>67</v>
      </c>
      <c r="Y12" s="11"/>
    </row>
    <row r="13" spans="1:25" ht="16" thickBot="1" x14ac:dyDescent="0.25">
      <c r="A13" s="16"/>
      <c r="B13" s="15"/>
      <c r="C13" s="6" t="str">
        <f>HLOOKUP(A12,[1]Sheet6!$A:$CN,3,FALSE)</f>
        <v>Mark Phillips</v>
      </c>
      <c r="D13" s="7"/>
      <c r="E13" s="7"/>
      <c r="F13" s="7"/>
      <c r="G13" s="7"/>
      <c r="H13" s="7"/>
      <c r="I13" s="7"/>
      <c r="J13" s="7"/>
      <c r="K13" s="7"/>
      <c r="L13" s="7"/>
      <c r="M13" s="15"/>
      <c r="N13" s="7"/>
      <c r="O13" s="7"/>
      <c r="P13" s="7"/>
      <c r="Q13" s="7"/>
      <c r="R13" s="7"/>
      <c r="S13" s="7"/>
      <c r="T13" s="7"/>
      <c r="U13" s="7"/>
      <c r="V13" s="7"/>
      <c r="W13" s="10"/>
      <c r="X13" s="13"/>
      <c r="Y13" s="13"/>
    </row>
    <row r="14" spans="1:25" x14ac:dyDescent="0.2">
      <c r="A14" s="14" t="s">
        <v>61</v>
      </c>
      <c r="B14" s="14">
        <f>VLOOKUP(A14,'[1]Scores - All Teams'!A:Y,25,FALSE)</f>
        <v>32</v>
      </c>
      <c r="C14" s="6" t="str">
        <f>HLOOKUP(A14,[1]Sheet6!$A:$CN,2,FALSE)</f>
        <v>Jason Wright</v>
      </c>
      <c r="D14" s="7">
        <f>VLOOKUP($A14,'[1]Scores - All Teams'!$A:$W,3,FALSE)</f>
        <v>4</v>
      </c>
      <c r="E14" s="7">
        <f>VLOOKUP($A14,'[1]Scores - All Teams'!$A:$W,4,FALSE)</f>
        <v>4</v>
      </c>
      <c r="F14" s="7">
        <f>VLOOKUP($A14,'[1]Scores - All Teams'!$A:$W,5,FALSE)</f>
        <v>3</v>
      </c>
      <c r="G14" s="7">
        <f>VLOOKUP($A14,'[1]Scores - All Teams'!$A:$W,6,FALSE)</f>
        <v>3</v>
      </c>
      <c r="H14" s="7">
        <f>VLOOKUP($A14,'[1]Scores - All Teams'!$A:$W,7,FALSE)</f>
        <v>4</v>
      </c>
      <c r="I14" s="7">
        <f>VLOOKUP($A14,'[1]Scores - All Teams'!$A:$W,8,FALSE)</f>
        <v>4</v>
      </c>
      <c r="J14" s="7">
        <f>VLOOKUP($A14,'[1]Scores - All Teams'!$A:$W,9,FALSE)</f>
        <v>2</v>
      </c>
      <c r="K14" s="7">
        <f>VLOOKUP($A14,'[1]Scores - All Teams'!$A:$W,10,FALSE)</f>
        <v>5</v>
      </c>
      <c r="L14" s="7">
        <f>VLOOKUP($A14,'[1]Scores - All Teams'!$A:$W,11,FALSE)</f>
        <v>3</v>
      </c>
      <c r="M14" s="14">
        <f t="shared" ref="M14" si="15">SUM(D14:L15)</f>
        <v>32</v>
      </c>
      <c r="N14" s="7">
        <f>VLOOKUP($A14,'[1]Scores - All Teams'!$A:$W,13,FALSE)</f>
        <v>2</v>
      </c>
      <c r="O14" s="7">
        <f>VLOOKUP($A14,'[1]Scores - All Teams'!$A:$W,14,FALSE)</f>
        <v>4</v>
      </c>
      <c r="P14" s="7">
        <f>VLOOKUP($A14,'[1]Scores - All Teams'!$A:$W,15,FALSE)</f>
        <v>3</v>
      </c>
      <c r="Q14" s="7">
        <f>VLOOKUP($A14,'[1]Scores - All Teams'!$A:$W,16,FALSE)</f>
        <v>3</v>
      </c>
      <c r="R14" s="7">
        <f>VLOOKUP($A14,'[1]Scores - All Teams'!$A:$W,17,FALSE)</f>
        <v>4</v>
      </c>
      <c r="S14" s="7">
        <f>VLOOKUP($A14,'[1]Scores - All Teams'!$A:$W,18,FALSE)</f>
        <v>4</v>
      </c>
      <c r="T14" s="7">
        <f>VLOOKUP($A14,'[1]Scores - All Teams'!$A:$W,19,FALSE)</f>
        <v>3</v>
      </c>
      <c r="U14" s="7">
        <f>VLOOKUP($A14,'[1]Scores - All Teams'!$A:$W,20,FALSE)</f>
        <v>3</v>
      </c>
      <c r="V14" s="7">
        <f>VLOOKUP($A14,'[1]Scores - All Teams'!$A:$W,21,FALSE)</f>
        <v>4</v>
      </c>
      <c r="W14" s="9">
        <f t="shared" ref="W14" si="16">SUM(N14:V15)</f>
        <v>30</v>
      </c>
      <c r="X14" s="11">
        <f t="shared" ref="X14" si="17">+M14+W14</f>
        <v>62</v>
      </c>
      <c r="Y14" s="11"/>
    </row>
    <row r="15" spans="1:25" ht="16" thickBot="1" x14ac:dyDescent="0.25">
      <c r="A15" s="16"/>
      <c r="B15" s="15"/>
      <c r="C15" s="6" t="str">
        <f>HLOOKUP(A14,[1]Sheet6!$A:$CN,3,FALSE)</f>
        <v>Glenn Bertrand</v>
      </c>
      <c r="D15" s="7"/>
      <c r="E15" s="7"/>
      <c r="F15" s="7"/>
      <c r="G15" s="7"/>
      <c r="H15" s="7"/>
      <c r="I15" s="7"/>
      <c r="J15" s="7"/>
      <c r="K15" s="7"/>
      <c r="L15" s="7"/>
      <c r="M15" s="15"/>
      <c r="N15" s="7"/>
      <c r="O15" s="7"/>
      <c r="P15" s="7"/>
      <c r="Q15" s="7"/>
      <c r="R15" s="7"/>
      <c r="S15" s="7"/>
      <c r="T15" s="7"/>
      <c r="U15" s="7"/>
      <c r="V15" s="7"/>
      <c r="W15" s="10"/>
      <c r="X15" s="13"/>
      <c r="Y15" s="13"/>
    </row>
    <row r="16" spans="1:25" x14ac:dyDescent="0.2">
      <c r="A16" s="14" t="s">
        <v>62</v>
      </c>
      <c r="B16" s="14">
        <f>VLOOKUP(A16,'[1]Scores - All Teams'!A:Y,25,FALSE)</f>
        <v>33</v>
      </c>
      <c r="C16" s="6" t="str">
        <f>HLOOKUP(A16,[1]Sheet6!$A:$CN,2,FALSE)</f>
        <v>Mark Bouw</v>
      </c>
      <c r="D16" s="7">
        <f>VLOOKUP($A16,'[1]Scores - All Teams'!$A:$W,3,FALSE)</f>
        <v>3</v>
      </c>
      <c r="E16" s="7">
        <f>VLOOKUP($A16,'[1]Scores - All Teams'!$A:$W,4,FALSE)</f>
        <v>4</v>
      </c>
      <c r="F16" s="7">
        <f>VLOOKUP($A16,'[1]Scores - All Teams'!$A:$W,5,FALSE)</f>
        <v>2</v>
      </c>
      <c r="G16" s="7">
        <f>VLOOKUP($A16,'[1]Scores - All Teams'!$A:$W,6,FALSE)</f>
        <v>3</v>
      </c>
      <c r="H16" s="7">
        <f>VLOOKUP($A16,'[1]Scores - All Teams'!$A:$W,7,FALSE)</f>
        <v>4</v>
      </c>
      <c r="I16" s="7">
        <f>VLOOKUP($A16,'[1]Scores - All Teams'!$A:$W,8,FALSE)</f>
        <v>3</v>
      </c>
      <c r="J16" s="7">
        <f>VLOOKUP($A16,'[1]Scores - All Teams'!$A:$W,9,FALSE)</f>
        <v>4</v>
      </c>
      <c r="K16" s="7">
        <f>VLOOKUP($A16,'[1]Scores - All Teams'!$A:$W,10,FALSE)</f>
        <v>6</v>
      </c>
      <c r="L16" s="7">
        <f>VLOOKUP($A16,'[1]Scores - All Teams'!$A:$W,11,FALSE)</f>
        <v>3</v>
      </c>
      <c r="M16" s="14">
        <f t="shared" ref="M16" si="18">SUM(D16:L17)</f>
        <v>32</v>
      </c>
      <c r="N16" s="7">
        <f>VLOOKUP($A16,'[1]Scores - All Teams'!$A:$W,13,FALSE)</f>
        <v>3</v>
      </c>
      <c r="O16" s="7">
        <f>VLOOKUP($A16,'[1]Scores - All Teams'!$A:$W,14,FALSE)</f>
        <v>4</v>
      </c>
      <c r="P16" s="7">
        <f>VLOOKUP($A16,'[1]Scores - All Teams'!$A:$W,15,FALSE)</f>
        <v>3</v>
      </c>
      <c r="Q16" s="7">
        <f>VLOOKUP($A16,'[1]Scores - All Teams'!$A:$W,16,FALSE)</f>
        <v>3</v>
      </c>
      <c r="R16" s="7">
        <f>VLOOKUP($A16,'[1]Scores - All Teams'!$A:$W,17,FALSE)</f>
        <v>4</v>
      </c>
      <c r="S16" s="7">
        <f>VLOOKUP($A16,'[1]Scores - All Teams'!$A:$W,18,FALSE)</f>
        <v>4</v>
      </c>
      <c r="T16" s="7">
        <f>VLOOKUP($A16,'[1]Scores - All Teams'!$A:$W,19,FALSE)</f>
        <v>4</v>
      </c>
      <c r="U16" s="7">
        <f>VLOOKUP($A16,'[1]Scores - All Teams'!$A:$W,20,FALSE)</f>
        <v>2</v>
      </c>
      <c r="V16" s="7">
        <f>VLOOKUP($A16,'[1]Scores - All Teams'!$A:$W,21,FALSE)</f>
        <v>4</v>
      </c>
      <c r="W16" s="9">
        <f t="shared" ref="W16" si="19">SUM(N16:V17)</f>
        <v>31</v>
      </c>
      <c r="X16" s="11">
        <f t="shared" ref="X16" si="20">+M16+W16</f>
        <v>63</v>
      </c>
      <c r="Y16" s="11"/>
    </row>
    <row r="17" spans="1:25" ht="16" thickBot="1" x14ac:dyDescent="0.25">
      <c r="A17" s="16"/>
      <c r="B17" s="15"/>
      <c r="C17" s="6" t="str">
        <f>HLOOKUP(A16,[1]Sheet6!$A:$CN,3,FALSE)</f>
        <v>Erik Haefling</v>
      </c>
      <c r="D17" s="7"/>
      <c r="E17" s="7"/>
      <c r="F17" s="7"/>
      <c r="G17" s="7"/>
      <c r="H17" s="7"/>
      <c r="I17" s="7"/>
      <c r="J17" s="7"/>
      <c r="K17" s="7"/>
      <c r="L17" s="7"/>
      <c r="M17" s="15"/>
      <c r="N17" s="7"/>
      <c r="O17" s="7"/>
      <c r="P17" s="7"/>
      <c r="Q17" s="7"/>
      <c r="R17" s="7"/>
      <c r="S17" s="7"/>
      <c r="T17" s="7"/>
      <c r="U17" s="7"/>
      <c r="V17" s="7"/>
      <c r="W17" s="10"/>
      <c r="X17" s="13"/>
      <c r="Y17" s="13"/>
    </row>
    <row r="18" spans="1:25" x14ac:dyDescent="0.2">
      <c r="A18" s="14" t="s">
        <v>63</v>
      </c>
      <c r="B18" s="14">
        <f>VLOOKUP(A18,'[1]Scores - All Teams'!A:Y,25,FALSE)</f>
        <v>33</v>
      </c>
      <c r="C18" s="6" t="str">
        <f>HLOOKUP(A18,[1]Sheet6!$A:$CN,2,FALSE)</f>
        <v>Darryl Stacey</v>
      </c>
      <c r="D18" s="7">
        <f>VLOOKUP($A18,'[1]Scores - All Teams'!$A:$W,3,FALSE)</f>
        <v>3</v>
      </c>
      <c r="E18" s="7">
        <f>VLOOKUP($A18,'[1]Scores - All Teams'!$A:$W,4,FALSE)</f>
        <v>4</v>
      </c>
      <c r="F18" s="7">
        <f>VLOOKUP($A18,'[1]Scores - All Teams'!$A:$W,5,FALSE)</f>
        <v>4</v>
      </c>
      <c r="G18" s="7">
        <f>VLOOKUP($A18,'[1]Scores - All Teams'!$A:$W,6,FALSE)</f>
        <v>3</v>
      </c>
      <c r="H18" s="7">
        <f>VLOOKUP($A18,'[1]Scores - All Teams'!$A:$W,7,FALSE)</f>
        <v>5</v>
      </c>
      <c r="I18" s="7">
        <f>VLOOKUP($A18,'[1]Scores - All Teams'!$A:$W,8,FALSE)</f>
        <v>4</v>
      </c>
      <c r="J18" s="7">
        <f>VLOOKUP($A18,'[1]Scores - All Teams'!$A:$W,9,FALSE)</f>
        <v>3</v>
      </c>
      <c r="K18" s="7">
        <f>VLOOKUP($A18,'[1]Scores - All Teams'!$A:$W,10,FALSE)</f>
        <v>5</v>
      </c>
      <c r="L18" s="7">
        <f>VLOOKUP($A18,'[1]Scores - All Teams'!$A:$W,11,FALSE)</f>
        <v>4</v>
      </c>
      <c r="M18" s="14">
        <f t="shared" ref="M18" si="21">SUM(D18:L19)</f>
        <v>35</v>
      </c>
      <c r="N18" s="7">
        <f>VLOOKUP($A18,'[1]Scores - All Teams'!$A:$W,13,FALSE)</f>
        <v>3</v>
      </c>
      <c r="O18" s="7">
        <f>VLOOKUP($A18,'[1]Scores - All Teams'!$A:$W,14,FALSE)</f>
        <v>3</v>
      </c>
      <c r="P18" s="7">
        <f>VLOOKUP($A18,'[1]Scores - All Teams'!$A:$W,15,FALSE)</f>
        <v>5</v>
      </c>
      <c r="Q18" s="7">
        <f>VLOOKUP($A18,'[1]Scores - All Teams'!$A:$W,16,FALSE)</f>
        <v>2</v>
      </c>
      <c r="R18" s="7">
        <f>VLOOKUP($A18,'[1]Scores - All Teams'!$A:$W,17,FALSE)</f>
        <v>6</v>
      </c>
      <c r="S18" s="7">
        <f>VLOOKUP($A18,'[1]Scores - All Teams'!$A:$W,18,FALSE)</f>
        <v>5</v>
      </c>
      <c r="T18" s="7">
        <f>VLOOKUP($A18,'[1]Scores - All Teams'!$A:$W,19,FALSE)</f>
        <v>5</v>
      </c>
      <c r="U18" s="7">
        <f>VLOOKUP($A18,'[1]Scores - All Teams'!$A:$W,20,FALSE)</f>
        <v>3</v>
      </c>
      <c r="V18" s="7">
        <f>VLOOKUP($A18,'[1]Scores - All Teams'!$A:$W,21,FALSE)</f>
        <v>5</v>
      </c>
      <c r="W18" s="9">
        <f t="shared" ref="W18" si="22">SUM(N18:V19)</f>
        <v>37</v>
      </c>
      <c r="X18" s="11">
        <f t="shared" ref="X18" si="23">+M18+W18</f>
        <v>72</v>
      </c>
      <c r="Y18" s="11"/>
    </row>
    <row r="19" spans="1:25" ht="16" thickBot="1" x14ac:dyDescent="0.25">
      <c r="A19" s="16"/>
      <c r="B19" s="15"/>
      <c r="C19" s="6" t="str">
        <f>HLOOKUP(A18,[1]Sheet6!$A:$CN,3,FALSE)</f>
        <v>Dean McKelvie</v>
      </c>
      <c r="D19" s="7"/>
      <c r="E19" s="7"/>
      <c r="F19" s="7"/>
      <c r="G19" s="7"/>
      <c r="H19" s="7"/>
      <c r="I19" s="7"/>
      <c r="J19" s="7"/>
      <c r="K19" s="7"/>
      <c r="L19" s="7"/>
      <c r="M19" s="15"/>
      <c r="N19" s="7"/>
      <c r="O19" s="7"/>
      <c r="P19" s="7"/>
      <c r="Q19" s="7"/>
      <c r="R19" s="7"/>
      <c r="S19" s="7"/>
      <c r="T19" s="7"/>
      <c r="U19" s="7"/>
      <c r="V19" s="7"/>
      <c r="W19" s="10"/>
      <c r="X19" s="13"/>
      <c r="Y19" s="13"/>
    </row>
    <row r="20" spans="1:25" x14ac:dyDescent="0.2">
      <c r="A20" s="14" t="s">
        <v>64</v>
      </c>
      <c r="B20" s="14">
        <f>VLOOKUP(A20,'[1]Scores - All Teams'!A:Y,25,FALSE)</f>
        <v>34</v>
      </c>
      <c r="C20" s="6" t="str">
        <f>HLOOKUP(A20,[1]Sheet6!$A:$CN,2,FALSE)</f>
        <v>Chris Wise</v>
      </c>
      <c r="D20" s="7">
        <f>VLOOKUP($A20,'[1]Scores - All Teams'!$A:$W,3,FALSE)</f>
        <v>4</v>
      </c>
      <c r="E20" s="7">
        <f>VLOOKUP($A20,'[1]Scores - All Teams'!$A:$W,4,FALSE)</f>
        <v>5</v>
      </c>
      <c r="F20" s="7">
        <f>VLOOKUP($A20,'[1]Scores - All Teams'!$A:$W,5,FALSE)</f>
        <v>3</v>
      </c>
      <c r="G20" s="7">
        <f>VLOOKUP($A20,'[1]Scores - All Teams'!$A:$W,6,FALSE)</f>
        <v>4</v>
      </c>
      <c r="H20" s="7">
        <f>VLOOKUP($A20,'[1]Scores - All Teams'!$A:$W,7,FALSE)</f>
        <v>5</v>
      </c>
      <c r="I20" s="7">
        <f>VLOOKUP($A20,'[1]Scores - All Teams'!$A:$W,8,FALSE)</f>
        <v>3</v>
      </c>
      <c r="J20" s="7">
        <f>VLOOKUP($A20,'[1]Scores - All Teams'!$A:$W,9,FALSE)</f>
        <v>3</v>
      </c>
      <c r="K20" s="7">
        <f>VLOOKUP($A20,'[1]Scores - All Teams'!$A:$W,10,FALSE)</f>
        <v>5</v>
      </c>
      <c r="L20" s="7">
        <f>VLOOKUP($A20,'[1]Scores - All Teams'!$A:$W,11,FALSE)</f>
        <v>4</v>
      </c>
      <c r="M20" s="14">
        <f t="shared" ref="M20" si="24">SUM(D20:L21)</f>
        <v>36</v>
      </c>
      <c r="N20" s="7">
        <f>VLOOKUP($A20,'[1]Scores - All Teams'!$A:$W,13,FALSE)</f>
        <v>3</v>
      </c>
      <c r="O20" s="7">
        <f>VLOOKUP($A20,'[1]Scores - All Teams'!$A:$W,14,FALSE)</f>
        <v>4</v>
      </c>
      <c r="P20" s="7">
        <f>VLOOKUP($A20,'[1]Scores - All Teams'!$A:$W,15,FALSE)</f>
        <v>4</v>
      </c>
      <c r="Q20" s="7">
        <f>VLOOKUP($A20,'[1]Scores - All Teams'!$A:$W,16,FALSE)</f>
        <v>3</v>
      </c>
      <c r="R20" s="7">
        <f>VLOOKUP($A20,'[1]Scores - All Teams'!$A:$W,17,FALSE)</f>
        <v>5</v>
      </c>
      <c r="S20" s="7">
        <f>VLOOKUP($A20,'[1]Scores - All Teams'!$A:$W,18,FALSE)</f>
        <v>4</v>
      </c>
      <c r="T20" s="7">
        <f>VLOOKUP($A20,'[1]Scores - All Teams'!$A:$W,19,FALSE)</f>
        <v>3</v>
      </c>
      <c r="U20" s="7">
        <f>VLOOKUP($A20,'[1]Scores - All Teams'!$A:$W,20,FALSE)</f>
        <v>4</v>
      </c>
      <c r="V20" s="7">
        <f>VLOOKUP($A20,'[1]Scores - All Teams'!$A:$W,21,FALSE)</f>
        <v>4</v>
      </c>
      <c r="W20" s="9">
        <f t="shared" ref="W20" si="25">SUM(N20:V21)</f>
        <v>34</v>
      </c>
      <c r="X20" s="11">
        <f t="shared" ref="X20" si="26">+M20+W20</f>
        <v>70</v>
      </c>
      <c r="Y20" s="11"/>
    </row>
    <row r="21" spans="1:25" ht="16" thickBot="1" x14ac:dyDescent="0.25">
      <c r="A21" s="16"/>
      <c r="B21" s="15"/>
      <c r="C21" s="6" t="str">
        <f>HLOOKUP(A20,[1]Sheet6!$A:$CN,3,FALSE)</f>
        <v>Sam Dolmage</v>
      </c>
      <c r="D21" s="7"/>
      <c r="E21" s="7"/>
      <c r="F21" s="7"/>
      <c r="G21" s="7"/>
      <c r="H21" s="7"/>
      <c r="I21" s="7"/>
      <c r="J21" s="7"/>
      <c r="K21" s="7"/>
      <c r="L21" s="7"/>
      <c r="M21" s="15"/>
      <c r="N21" s="7"/>
      <c r="O21" s="7"/>
      <c r="P21" s="7"/>
      <c r="Q21" s="7"/>
      <c r="R21" s="7"/>
      <c r="S21" s="7"/>
      <c r="T21" s="7"/>
      <c r="U21" s="7"/>
      <c r="V21" s="7"/>
      <c r="W21" s="10"/>
      <c r="X21" s="13"/>
      <c r="Y21" s="13"/>
    </row>
    <row r="22" spans="1:25" x14ac:dyDescent="0.2">
      <c r="A22" s="14" t="s">
        <v>65</v>
      </c>
      <c r="B22" s="14">
        <f>VLOOKUP(A22,'[1]Scores - All Teams'!A:Y,25,FALSE)</f>
        <v>35</v>
      </c>
      <c r="C22" s="6" t="str">
        <f>HLOOKUP(A22,[1]Sheet6!$A:$CN,2,FALSE)</f>
        <v>Wayne Jeffrey</v>
      </c>
      <c r="D22" s="7">
        <f>VLOOKUP($A22,'[1]Scores - All Teams'!$A:$W,3,FALSE)</f>
        <v>4</v>
      </c>
      <c r="E22" s="7">
        <f>VLOOKUP($A22,'[1]Scores - All Teams'!$A:$W,4,FALSE)</f>
        <v>4</v>
      </c>
      <c r="F22" s="7">
        <f>VLOOKUP($A22,'[1]Scores - All Teams'!$A:$W,5,FALSE)</f>
        <v>3</v>
      </c>
      <c r="G22" s="7">
        <f>VLOOKUP($A22,'[1]Scores - All Teams'!$A:$W,6,FALSE)</f>
        <v>7</v>
      </c>
      <c r="H22" s="7">
        <f>VLOOKUP($A22,'[1]Scores - All Teams'!$A:$W,7,FALSE)</f>
        <v>5</v>
      </c>
      <c r="I22" s="7">
        <f>VLOOKUP($A22,'[1]Scores - All Teams'!$A:$W,8,FALSE)</f>
        <v>3</v>
      </c>
      <c r="J22" s="7">
        <f>VLOOKUP($A22,'[1]Scores - All Teams'!$A:$W,9,FALSE)</f>
        <v>3</v>
      </c>
      <c r="K22" s="7">
        <f>VLOOKUP($A22,'[1]Scores - All Teams'!$A:$W,10,FALSE)</f>
        <v>5</v>
      </c>
      <c r="L22" s="7">
        <f>VLOOKUP($A22,'[1]Scores - All Teams'!$A:$W,11,FALSE)</f>
        <v>4</v>
      </c>
      <c r="M22" s="14">
        <f t="shared" ref="M22" si="27">SUM(D22:L23)</f>
        <v>38</v>
      </c>
      <c r="N22" s="7">
        <f>VLOOKUP($A22,'[1]Scores - All Teams'!$A:$W,13,FALSE)</f>
        <v>3</v>
      </c>
      <c r="O22" s="7">
        <f>VLOOKUP($A22,'[1]Scores - All Teams'!$A:$W,14,FALSE)</f>
        <v>4</v>
      </c>
      <c r="P22" s="7">
        <f>VLOOKUP($A22,'[1]Scores - All Teams'!$A:$W,15,FALSE)</f>
        <v>5</v>
      </c>
      <c r="Q22" s="7">
        <f>VLOOKUP($A22,'[1]Scores - All Teams'!$A:$W,16,FALSE)</f>
        <v>3</v>
      </c>
      <c r="R22" s="7">
        <f>VLOOKUP($A22,'[1]Scores - All Teams'!$A:$W,17,FALSE)</f>
        <v>6</v>
      </c>
      <c r="S22" s="7">
        <f>VLOOKUP($A22,'[1]Scores - All Teams'!$A:$W,18,FALSE)</f>
        <v>5</v>
      </c>
      <c r="T22" s="7">
        <f>VLOOKUP($A22,'[1]Scores - All Teams'!$A:$W,19,FALSE)</f>
        <v>5</v>
      </c>
      <c r="U22" s="7">
        <f>VLOOKUP($A22,'[1]Scores - All Teams'!$A:$W,20,FALSE)</f>
        <v>4</v>
      </c>
      <c r="V22" s="7">
        <f>VLOOKUP($A22,'[1]Scores - All Teams'!$A:$W,21,FALSE)</f>
        <v>7</v>
      </c>
      <c r="W22" s="9">
        <f t="shared" ref="W22" si="28">SUM(N22:V23)</f>
        <v>42</v>
      </c>
      <c r="X22" s="11">
        <f t="shared" ref="X22" si="29">+M22+W22</f>
        <v>80</v>
      </c>
      <c r="Y22" s="11"/>
    </row>
    <row r="23" spans="1:25" ht="16" thickBot="1" x14ac:dyDescent="0.25">
      <c r="A23" s="16"/>
      <c r="B23" s="15"/>
      <c r="C23" s="6" t="str">
        <f>HLOOKUP(A22,[1]Sheet6!$A:$CN,3,FALSE)</f>
        <v>Mark Rauser</v>
      </c>
      <c r="D23" s="7"/>
      <c r="E23" s="7"/>
      <c r="F23" s="7"/>
      <c r="G23" s="7"/>
      <c r="H23" s="7"/>
      <c r="I23" s="7"/>
      <c r="J23" s="7"/>
      <c r="K23" s="7"/>
      <c r="L23" s="7"/>
      <c r="M23" s="15"/>
      <c r="N23" s="7"/>
      <c r="O23" s="7"/>
      <c r="P23" s="7"/>
      <c r="Q23" s="7"/>
      <c r="R23" s="7"/>
      <c r="S23" s="7"/>
      <c r="T23" s="7"/>
      <c r="U23" s="7"/>
      <c r="V23" s="7"/>
      <c r="W23" s="10"/>
      <c r="X23" s="13"/>
      <c r="Y23" s="13"/>
    </row>
    <row r="24" spans="1:25" x14ac:dyDescent="0.2">
      <c r="A24" s="14" t="s">
        <v>66</v>
      </c>
      <c r="B24" s="14">
        <f>VLOOKUP(A24,'[1]Scores - All Teams'!A:Y,25,FALSE)</f>
        <v>35</v>
      </c>
      <c r="C24" s="6" t="str">
        <f>HLOOKUP(A24,[1]Sheet6!$A:$CN,2,FALSE)</f>
        <v>Ron Scott</v>
      </c>
      <c r="D24" s="7">
        <f>VLOOKUP($A24,'[1]Scores - All Teams'!$A:$W,3,FALSE)</f>
        <v>4</v>
      </c>
      <c r="E24" s="7">
        <f>VLOOKUP($A24,'[1]Scores - All Teams'!$A:$W,4,FALSE)</f>
        <v>4</v>
      </c>
      <c r="F24" s="7">
        <f>VLOOKUP($A24,'[1]Scores - All Teams'!$A:$W,5,FALSE)</f>
        <v>3</v>
      </c>
      <c r="G24" s="7">
        <f>VLOOKUP($A24,'[1]Scores - All Teams'!$A:$W,6,FALSE)</f>
        <v>5</v>
      </c>
      <c r="H24" s="7">
        <f>VLOOKUP($A24,'[1]Scores - All Teams'!$A:$W,7,FALSE)</f>
        <v>4</v>
      </c>
      <c r="I24" s="7">
        <f>VLOOKUP($A24,'[1]Scores - All Teams'!$A:$W,8,FALSE)</f>
        <v>4</v>
      </c>
      <c r="J24" s="7">
        <f>VLOOKUP($A24,'[1]Scores - All Teams'!$A:$W,9,FALSE)</f>
        <v>4</v>
      </c>
      <c r="K24" s="7">
        <f>VLOOKUP($A24,'[1]Scores - All Teams'!$A:$W,10,FALSE)</f>
        <v>4</v>
      </c>
      <c r="L24" s="7">
        <f>VLOOKUP($A24,'[1]Scores - All Teams'!$A:$W,11,FALSE)</f>
        <v>3</v>
      </c>
      <c r="M24" s="14">
        <f t="shared" ref="M24" si="30">SUM(D24:L25)</f>
        <v>35</v>
      </c>
      <c r="N24" s="7">
        <f>VLOOKUP($A24,'[1]Scores - All Teams'!$A:$W,13,FALSE)</f>
        <v>3</v>
      </c>
      <c r="O24" s="7">
        <f>VLOOKUP($A24,'[1]Scores - All Teams'!$A:$W,14,FALSE)</f>
        <v>4</v>
      </c>
      <c r="P24" s="7">
        <f>VLOOKUP($A24,'[1]Scores - All Teams'!$A:$W,15,FALSE)</f>
        <v>4</v>
      </c>
      <c r="Q24" s="7">
        <f>VLOOKUP($A24,'[1]Scores - All Teams'!$A:$W,16,FALSE)</f>
        <v>3</v>
      </c>
      <c r="R24" s="7">
        <f>VLOOKUP($A24,'[1]Scores - All Teams'!$A:$W,17,FALSE)</f>
        <v>4</v>
      </c>
      <c r="S24" s="7">
        <f>VLOOKUP($A24,'[1]Scores - All Teams'!$A:$W,18,FALSE)</f>
        <v>5</v>
      </c>
      <c r="T24" s="7">
        <f>VLOOKUP($A24,'[1]Scores - All Teams'!$A:$W,19,FALSE)</f>
        <v>4</v>
      </c>
      <c r="U24" s="7">
        <f>VLOOKUP($A24,'[1]Scores - All Teams'!$A:$W,20,FALSE)</f>
        <v>3</v>
      </c>
      <c r="V24" s="7">
        <f>VLOOKUP($A24,'[1]Scores - All Teams'!$A:$W,21,FALSE)</f>
        <v>4</v>
      </c>
      <c r="W24" s="9">
        <f t="shared" ref="W24" si="31">SUM(N24:V25)</f>
        <v>34</v>
      </c>
      <c r="X24" s="11">
        <f t="shared" ref="X24" si="32">+M24+W24</f>
        <v>69</v>
      </c>
      <c r="Y24" s="11"/>
    </row>
    <row r="25" spans="1:25" ht="16" thickBot="1" x14ac:dyDescent="0.25">
      <c r="A25" s="16"/>
      <c r="B25" s="15"/>
      <c r="C25" s="6" t="str">
        <f>HLOOKUP(A24,[1]Sheet6!$A:$CN,3,FALSE)</f>
        <v>Jerry Scott</v>
      </c>
      <c r="D25" s="7"/>
      <c r="E25" s="7"/>
      <c r="F25" s="7"/>
      <c r="G25" s="7"/>
      <c r="H25" s="7"/>
      <c r="I25" s="7"/>
      <c r="J25" s="7"/>
      <c r="K25" s="7"/>
      <c r="L25" s="7"/>
      <c r="M25" s="15"/>
      <c r="N25" s="7"/>
      <c r="O25" s="7"/>
      <c r="P25" s="7"/>
      <c r="Q25" s="7"/>
      <c r="R25" s="7"/>
      <c r="S25" s="7"/>
      <c r="T25" s="7"/>
      <c r="U25" s="7"/>
      <c r="V25" s="7"/>
      <c r="W25" s="10"/>
      <c r="X25" s="13"/>
      <c r="Y25" s="13"/>
    </row>
    <row r="26" spans="1:25" x14ac:dyDescent="0.2">
      <c r="A26" s="14" t="s">
        <v>67</v>
      </c>
      <c r="B26" s="14">
        <f>VLOOKUP(A26,'[1]Scores - All Teams'!A:Y,25,FALSE)</f>
        <v>36</v>
      </c>
      <c r="C26" s="6" t="str">
        <f>HLOOKUP(A26,[1]Sheet6!$A:$CN,2,FALSE)</f>
        <v>Joe McCreight</v>
      </c>
      <c r="D26" s="7">
        <f>VLOOKUP($A26,'[1]Scores - All Teams'!$A:$W,3,FALSE)</f>
        <v>4</v>
      </c>
      <c r="E26" s="7">
        <f>VLOOKUP($A26,'[1]Scores - All Teams'!$A:$W,4,FALSE)</f>
        <v>3</v>
      </c>
      <c r="F26" s="7">
        <f>VLOOKUP($A26,'[1]Scores - All Teams'!$A:$W,5,FALSE)</f>
        <v>4</v>
      </c>
      <c r="G26" s="7">
        <f>VLOOKUP($A26,'[1]Scores - All Teams'!$A:$W,6,FALSE)</f>
        <v>5</v>
      </c>
      <c r="H26" s="7">
        <f>VLOOKUP($A26,'[1]Scores - All Teams'!$A:$W,7,FALSE)</f>
        <v>4</v>
      </c>
      <c r="I26" s="7">
        <f>VLOOKUP($A26,'[1]Scores - All Teams'!$A:$W,8,FALSE)</f>
        <v>4</v>
      </c>
      <c r="J26" s="7">
        <f>VLOOKUP($A26,'[1]Scores - All Teams'!$A:$W,9,FALSE)</f>
        <v>3</v>
      </c>
      <c r="K26" s="7">
        <f>VLOOKUP($A26,'[1]Scores - All Teams'!$A:$W,10,FALSE)</f>
        <v>4</v>
      </c>
      <c r="L26" s="7">
        <f>VLOOKUP($A26,'[1]Scores - All Teams'!$A:$W,11,FALSE)</f>
        <v>3</v>
      </c>
      <c r="M26" s="14">
        <f t="shared" ref="M26" si="33">SUM(D26:L27)</f>
        <v>34</v>
      </c>
      <c r="N26" s="7">
        <f>VLOOKUP($A26,'[1]Scores - All Teams'!$A:$W,13,FALSE)</f>
        <v>3</v>
      </c>
      <c r="O26" s="7">
        <f>VLOOKUP($A26,'[1]Scores - All Teams'!$A:$W,14,FALSE)</f>
        <v>4</v>
      </c>
      <c r="P26" s="7">
        <f>VLOOKUP($A26,'[1]Scores - All Teams'!$A:$W,15,FALSE)</f>
        <v>4</v>
      </c>
      <c r="Q26" s="7">
        <f>VLOOKUP($A26,'[1]Scores - All Teams'!$A:$W,16,FALSE)</f>
        <v>3</v>
      </c>
      <c r="R26" s="7">
        <f>VLOOKUP($A26,'[1]Scores - All Teams'!$A:$W,17,FALSE)</f>
        <v>5</v>
      </c>
      <c r="S26" s="7">
        <f>VLOOKUP($A26,'[1]Scores - All Teams'!$A:$W,18,FALSE)</f>
        <v>3</v>
      </c>
      <c r="T26" s="7">
        <f>VLOOKUP($A26,'[1]Scores - All Teams'!$A:$W,19,FALSE)</f>
        <v>3</v>
      </c>
      <c r="U26" s="7">
        <f>VLOOKUP($A26,'[1]Scores - All Teams'!$A:$W,20,FALSE)</f>
        <v>3</v>
      </c>
      <c r="V26" s="7">
        <f>VLOOKUP($A26,'[1]Scores - All Teams'!$A:$W,21,FALSE)</f>
        <v>4</v>
      </c>
      <c r="W26" s="9">
        <f t="shared" ref="W26" si="34">SUM(N26:V27)</f>
        <v>32</v>
      </c>
      <c r="X26" s="11">
        <f t="shared" ref="X26" si="35">+M26+W26</f>
        <v>66</v>
      </c>
      <c r="Y26" s="11"/>
    </row>
    <row r="27" spans="1:25" ht="16" thickBot="1" x14ac:dyDescent="0.25">
      <c r="A27" s="16"/>
      <c r="B27" s="15"/>
      <c r="C27" s="6" t="str">
        <f>HLOOKUP(A26,[1]Sheet6!$A:$CN,3,FALSE)</f>
        <v>Rob Docking</v>
      </c>
      <c r="D27" s="7"/>
      <c r="E27" s="7"/>
      <c r="F27" s="7"/>
      <c r="G27" s="7"/>
      <c r="H27" s="7"/>
      <c r="I27" s="7"/>
      <c r="J27" s="7"/>
      <c r="K27" s="7"/>
      <c r="L27" s="7"/>
      <c r="M27" s="15"/>
      <c r="N27" s="7"/>
      <c r="O27" s="7"/>
      <c r="P27" s="7"/>
      <c r="Q27" s="7"/>
      <c r="R27" s="7"/>
      <c r="S27" s="7"/>
      <c r="T27" s="7"/>
      <c r="U27" s="7"/>
      <c r="V27" s="7"/>
      <c r="W27" s="10"/>
      <c r="X27" s="13"/>
      <c r="Y27" s="13"/>
    </row>
    <row r="28" spans="1:25" x14ac:dyDescent="0.2">
      <c r="A28" s="14" t="s">
        <v>68</v>
      </c>
      <c r="B28" s="14">
        <f>VLOOKUP(A28,'[1]Scores - All Teams'!A:Y,25,FALSE)</f>
        <v>36</v>
      </c>
      <c r="C28" s="6" t="str">
        <f>HLOOKUP(A28,[1]Sheet6!$A:$CN,2,FALSE)</f>
        <v>Dave Schneuker</v>
      </c>
      <c r="D28" s="7">
        <f>VLOOKUP($A28,'[1]Scores - All Teams'!$A:$W,3,FALSE)</f>
        <v>4</v>
      </c>
      <c r="E28" s="7">
        <f>VLOOKUP($A28,'[1]Scores - All Teams'!$A:$W,4,FALSE)</f>
        <v>4</v>
      </c>
      <c r="F28" s="7">
        <f>VLOOKUP($A28,'[1]Scores - All Teams'!$A:$W,5,FALSE)</f>
        <v>4</v>
      </c>
      <c r="G28" s="7">
        <f>VLOOKUP($A28,'[1]Scores - All Teams'!$A:$W,6,FALSE)</f>
        <v>4</v>
      </c>
      <c r="H28" s="7">
        <f>VLOOKUP($A28,'[1]Scores - All Teams'!$A:$W,7,FALSE)</f>
        <v>5</v>
      </c>
      <c r="I28" s="7">
        <f>VLOOKUP($A28,'[1]Scores - All Teams'!$A:$W,8,FALSE)</f>
        <v>5</v>
      </c>
      <c r="J28" s="7">
        <f>VLOOKUP($A28,'[1]Scores - All Teams'!$A:$W,9,FALSE)</f>
        <v>4</v>
      </c>
      <c r="K28" s="7">
        <f>VLOOKUP($A28,'[1]Scores - All Teams'!$A:$W,10,FALSE)</f>
        <v>5</v>
      </c>
      <c r="L28" s="7">
        <f>VLOOKUP($A28,'[1]Scores - All Teams'!$A:$W,11,FALSE)</f>
        <v>4</v>
      </c>
      <c r="M28" s="14">
        <f t="shared" ref="M28" si="36">SUM(D28:L29)</f>
        <v>39</v>
      </c>
      <c r="N28" s="7">
        <f>VLOOKUP($A28,'[1]Scores - All Teams'!$A:$W,13,FALSE)</f>
        <v>3</v>
      </c>
      <c r="O28" s="7">
        <f>VLOOKUP($A28,'[1]Scores - All Teams'!$A:$W,14,FALSE)</f>
        <v>5</v>
      </c>
      <c r="P28" s="7">
        <f>VLOOKUP($A28,'[1]Scores - All Teams'!$A:$W,15,FALSE)</f>
        <v>5</v>
      </c>
      <c r="Q28" s="7">
        <f>VLOOKUP($A28,'[1]Scores - All Teams'!$A:$W,16,FALSE)</f>
        <v>4</v>
      </c>
      <c r="R28" s="7">
        <f>VLOOKUP($A28,'[1]Scores - All Teams'!$A:$W,17,FALSE)</f>
        <v>5</v>
      </c>
      <c r="S28" s="7">
        <f>VLOOKUP($A28,'[1]Scores - All Teams'!$A:$W,18,FALSE)</f>
        <v>5</v>
      </c>
      <c r="T28" s="7">
        <f>VLOOKUP($A28,'[1]Scores - All Teams'!$A:$W,19,FALSE)</f>
        <v>4</v>
      </c>
      <c r="U28" s="7">
        <f>VLOOKUP($A28,'[1]Scores - All Teams'!$A:$W,20,FALSE)</f>
        <v>2</v>
      </c>
      <c r="V28" s="7">
        <f>VLOOKUP($A28,'[1]Scores - All Teams'!$A:$W,21,FALSE)</f>
        <v>5</v>
      </c>
      <c r="W28" s="9">
        <f t="shared" ref="W28" si="37">SUM(N28:V29)</f>
        <v>38</v>
      </c>
      <c r="X28" s="11">
        <f t="shared" ref="X28" si="38">+M28+W28</f>
        <v>77</v>
      </c>
      <c r="Y28" s="11"/>
    </row>
    <row r="29" spans="1:25" ht="16" thickBot="1" x14ac:dyDescent="0.25">
      <c r="A29" s="16"/>
      <c r="B29" s="15"/>
      <c r="C29" s="6" t="str">
        <f>HLOOKUP(A28,[1]Sheet6!$A:$CN,3,FALSE)</f>
        <v>Evan Dailey</v>
      </c>
      <c r="D29" s="7"/>
      <c r="E29" s="7"/>
      <c r="F29" s="7"/>
      <c r="G29" s="7"/>
      <c r="H29" s="7"/>
      <c r="I29" s="7"/>
      <c r="J29" s="7"/>
      <c r="K29" s="7"/>
      <c r="L29" s="7"/>
      <c r="M29" s="15"/>
      <c r="N29" s="7"/>
      <c r="O29" s="7"/>
      <c r="P29" s="7"/>
      <c r="Q29" s="7"/>
      <c r="R29" s="7"/>
      <c r="S29" s="7"/>
      <c r="T29" s="7"/>
      <c r="U29" s="7"/>
      <c r="V29" s="7"/>
      <c r="W29" s="10"/>
      <c r="X29" s="13"/>
      <c r="Y29" s="13"/>
    </row>
    <row r="30" spans="1:25" x14ac:dyDescent="0.2">
      <c r="A30" s="14" t="s">
        <v>69</v>
      </c>
      <c r="B30" s="14">
        <f>VLOOKUP(A30,'[1]Scores - All Teams'!A:Y,25,FALSE)</f>
        <v>37</v>
      </c>
      <c r="C30" s="6" t="str">
        <f>HLOOKUP(A30,[1]Sheet6!$A:$CN,2,FALSE)</f>
        <v>Steve Hoff</v>
      </c>
      <c r="D30" s="7">
        <f>VLOOKUP($A30,'[1]Scores - All Teams'!$A:$W,3,FALSE)</f>
        <v>3</v>
      </c>
      <c r="E30" s="7">
        <f>VLOOKUP($A30,'[1]Scores - All Teams'!$A:$W,4,FALSE)</f>
        <v>4</v>
      </c>
      <c r="F30" s="7">
        <f>VLOOKUP($A30,'[1]Scores - All Teams'!$A:$W,5,FALSE)</f>
        <v>3</v>
      </c>
      <c r="G30" s="7">
        <f>VLOOKUP($A30,'[1]Scores - All Teams'!$A:$W,6,FALSE)</f>
        <v>4</v>
      </c>
      <c r="H30" s="7">
        <f>VLOOKUP($A30,'[1]Scores - All Teams'!$A:$W,7,FALSE)</f>
        <v>5</v>
      </c>
      <c r="I30" s="7">
        <f>VLOOKUP($A30,'[1]Scores - All Teams'!$A:$W,8,FALSE)</f>
        <v>4</v>
      </c>
      <c r="J30" s="7">
        <f>VLOOKUP($A30,'[1]Scores - All Teams'!$A:$W,9,FALSE)</f>
        <v>2</v>
      </c>
      <c r="K30" s="7">
        <f>VLOOKUP($A30,'[1]Scores - All Teams'!$A:$W,10,FALSE)</f>
        <v>5</v>
      </c>
      <c r="L30" s="7">
        <f>VLOOKUP($A30,'[1]Scores - All Teams'!$A:$W,11,FALSE)</f>
        <v>3</v>
      </c>
      <c r="M30" s="14">
        <f t="shared" ref="M30" si="39">SUM(D30:L31)</f>
        <v>33</v>
      </c>
      <c r="N30" s="7">
        <f>VLOOKUP($A30,'[1]Scores - All Teams'!$A:$W,13,FALSE)</f>
        <v>2</v>
      </c>
      <c r="O30" s="7">
        <f>VLOOKUP($A30,'[1]Scores - All Teams'!$A:$W,14,FALSE)</f>
        <v>4</v>
      </c>
      <c r="P30" s="7">
        <f>VLOOKUP($A30,'[1]Scores - All Teams'!$A:$W,15,FALSE)</f>
        <v>4</v>
      </c>
      <c r="Q30" s="7">
        <f>VLOOKUP($A30,'[1]Scores - All Teams'!$A:$W,16,FALSE)</f>
        <v>3</v>
      </c>
      <c r="R30" s="7">
        <f>VLOOKUP($A30,'[1]Scores - All Teams'!$A:$W,17,FALSE)</f>
        <v>4</v>
      </c>
      <c r="S30" s="7">
        <f>VLOOKUP($A30,'[1]Scores - All Teams'!$A:$W,18,FALSE)</f>
        <v>4</v>
      </c>
      <c r="T30" s="7">
        <f>VLOOKUP($A30,'[1]Scores - All Teams'!$A:$W,19,FALSE)</f>
        <v>4</v>
      </c>
      <c r="U30" s="7">
        <f>VLOOKUP($A30,'[1]Scores - All Teams'!$A:$W,20,FALSE)</f>
        <v>3</v>
      </c>
      <c r="V30" s="7">
        <f>VLOOKUP($A30,'[1]Scores - All Teams'!$A:$W,21,FALSE)</f>
        <v>4</v>
      </c>
      <c r="W30" s="9">
        <f t="shared" ref="W30" si="40">SUM(N30:V31)</f>
        <v>32</v>
      </c>
      <c r="X30" s="11">
        <f t="shared" ref="X30" si="41">+M30+W30</f>
        <v>65</v>
      </c>
      <c r="Y30" s="11"/>
    </row>
    <row r="31" spans="1:25" ht="16" thickBot="1" x14ac:dyDescent="0.25">
      <c r="A31" s="16"/>
      <c r="B31" s="15"/>
      <c r="C31" s="6" t="str">
        <f>HLOOKUP(A30,[1]Sheet6!$A:$CN,3,FALSE)</f>
        <v>Jamie Poirier</v>
      </c>
      <c r="D31" s="7"/>
      <c r="E31" s="7"/>
      <c r="F31" s="7"/>
      <c r="G31" s="7"/>
      <c r="H31" s="7"/>
      <c r="I31" s="7"/>
      <c r="J31" s="7"/>
      <c r="K31" s="7"/>
      <c r="L31" s="7"/>
      <c r="M31" s="15"/>
      <c r="N31" s="7"/>
      <c r="O31" s="7"/>
      <c r="P31" s="7"/>
      <c r="Q31" s="7"/>
      <c r="R31" s="7"/>
      <c r="S31" s="7"/>
      <c r="T31" s="7"/>
      <c r="U31" s="7"/>
      <c r="V31" s="7"/>
      <c r="W31" s="10"/>
      <c r="X31" s="13"/>
      <c r="Y31" s="13"/>
    </row>
    <row r="32" spans="1:25" x14ac:dyDescent="0.2">
      <c r="A32" s="14" t="s">
        <v>70</v>
      </c>
      <c r="B32" s="14">
        <f>VLOOKUP(A32,'[1]Scores - All Teams'!A:Y,25,FALSE)</f>
        <v>37</v>
      </c>
      <c r="C32" s="6" t="str">
        <f>HLOOKUP(A32,[1]Sheet6!$A:$CN,2,FALSE)</f>
        <v>Jonathan Nesbitt</v>
      </c>
      <c r="D32" s="7">
        <f>VLOOKUP($A32,'[1]Scores - All Teams'!$A:$W,3,FALSE)</f>
        <v>3</v>
      </c>
      <c r="E32" s="7">
        <f>VLOOKUP($A32,'[1]Scores - All Teams'!$A:$W,4,FALSE)</f>
        <v>3</v>
      </c>
      <c r="F32" s="7">
        <f>VLOOKUP($A32,'[1]Scores - All Teams'!$A:$W,5,FALSE)</f>
        <v>3</v>
      </c>
      <c r="G32" s="7">
        <f>VLOOKUP($A32,'[1]Scores - All Teams'!$A:$W,6,FALSE)</f>
        <v>4</v>
      </c>
      <c r="H32" s="7">
        <f>VLOOKUP($A32,'[1]Scores - All Teams'!$A:$W,7,FALSE)</f>
        <v>5</v>
      </c>
      <c r="I32" s="7">
        <f>VLOOKUP($A32,'[1]Scores - All Teams'!$A:$W,8,FALSE)</f>
        <v>4</v>
      </c>
      <c r="J32" s="7">
        <f>VLOOKUP($A32,'[1]Scores - All Teams'!$A:$W,9,FALSE)</f>
        <v>4</v>
      </c>
      <c r="K32" s="7">
        <f>VLOOKUP($A32,'[1]Scores - All Teams'!$A:$W,10,FALSE)</f>
        <v>5</v>
      </c>
      <c r="L32" s="7">
        <f>VLOOKUP($A32,'[1]Scores - All Teams'!$A:$W,11,FALSE)</f>
        <v>3</v>
      </c>
      <c r="M32" s="14">
        <f t="shared" ref="M32" si="42">SUM(D32:L33)</f>
        <v>34</v>
      </c>
      <c r="N32" s="7">
        <f>VLOOKUP($A32,'[1]Scores - All Teams'!$A:$W,13,FALSE)</f>
        <v>2</v>
      </c>
      <c r="O32" s="7">
        <f>VLOOKUP($A32,'[1]Scores - All Teams'!$A:$W,14,FALSE)</f>
        <v>4</v>
      </c>
      <c r="P32" s="7">
        <f>VLOOKUP($A32,'[1]Scores - All Teams'!$A:$W,15,FALSE)</f>
        <v>4</v>
      </c>
      <c r="Q32" s="7">
        <f>VLOOKUP($A32,'[1]Scores - All Teams'!$A:$W,16,FALSE)</f>
        <v>4</v>
      </c>
      <c r="R32" s="7">
        <f>VLOOKUP($A32,'[1]Scores - All Teams'!$A:$W,17,FALSE)</f>
        <v>4</v>
      </c>
      <c r="S32" s="7">
        <f>VLOOKUP($A32,'[1]Scores - All Teams'!$A:$W,18,FALSE)</f>
        <v>4</v>
      </c>
      <c r="T32" s="7">
        <f>VLOOKUP($A32,'[1]Scores - All Teams'!$A:$W,19,FALSE)</f>
        <v>3</v>
      </c>
      <c r="U32" s="7">
        <f>VLOOKUP($A32,'[1]Scores - All Teams'!$A:$W,20,FALSE)</f>
        <v>3</v>
      </c>
      <c r="V32" s="7">
        <f>VLOOKUP($A32,'[1]Scores - All Teams'!$A:$W,21,FALSE)</f>
        <v>4</v>
      </c>
      <c r="W32" s="9">
        <f t="shared" ref="W32" si="43">SUM(N32:V33)</f>
        <v>32</v>
      </c>
      <c r="X32" s="11">
        <f t="shared" ref="X32" si="44">+M32+W32</f>
        <v>66</v>
      </c>
      <c r="Y32" s="11"/>
    </row>
    <row r="33" spans="1:25" ht="16" thickBot="1" x14ac:dyDescent="0.25">
      <c r="A33" s="16"/>
      <c r="B33" s="15"/>
      <c r="C33" s="6" t="str">
        <f>HLOOKUP(A32,[1]Sheet6!$A:$CN,3,FALSE)</f>
        <v>Drew Campbell</v>
      </c>
      <c r="D33" s="7"/>
      <c r="E33" s="7"/>
      <c r="F33" s="7"/>
      <c r="G33" s="7"/>
      <c r="H33" s="7"/>
      <c r="I33" s="7"/>
      <c r="J33" s="7"/>
      <c r="K33" s="7"/>
      <c r="L33" s="7"/>
      <c r="M33" s="15"/>
      <c r="N33" s="7"/>
      <c r="O33" s="7"/>
      <c r="P33" s="7"/>
      <c r="Q33" s="7"/>
      <c r="R33" s="7"/>
      <c r="S33" s="7"/>
      <c r="T33" s="7"/>
      <c r="U33" s="7"/>
      <c r="V33" s="7"/>
      <c r="W33" s="10"/>
      <c r="X33" s="13"/>
      <c r="Y33" s="13"/>
    </row>
    <row r="34" spans="1:25" x14ac:dyDescent="0.2">
      <c r="A34" s="14" t="s">
        <v>71</v>
      </c>
      <c r="B34" s="14">
        <f>VLOOKUP(A34,'[1]Scores - All Teams'!A:Y,25,FALSE)</f>
        <v>38</v>
      </c>
      <c r="C34" s="6" t="str">
        <f>HLOOKUP(A34,[1]Sheet6!$A:$CN,2,FALSE)</f>
        <v>Kevin Cardno</v>
      </c>
      <c r="D34" s="7">
        <f>VLOOKUP($A34,'[1]Scores - All Teams'!$A:$W,3,FALSE)</f>
        <v>4</v>
      </c>
      <c r="E34" s="7">
        <f>VLOOKUP($A34,'[1]Scores - All Teams'!$A:$W,4,FALSE)</f>
        <v>4</v>
      </c>
      <c r="F34" s="7">
        <f>VLOOKUP($A34,'[1]Scores - All Teams'!$A:$W,5,FALSE)</f>
        <v>3</v>
      </c>
      <c r="G34" s="7">
        <f>VLOOKUP($A34,'[1]Scores - All Teams'!$A:$W,6,FALSE)</f>
        <v>4</v>
      </c>
      <c r="H34" s="7">
        <f>VLOOKUP($A34,'[1]Scores - All Teams'!$A:$W,7,FALSE)</f>
        <v>5</v>
      </c>
      <c r="I34" s="7">
        <f>VLOOKUP($A34,'[1]Scores - All Teams'!$A:$W,8,FALSE)</f>
        <v>3</v>
      </c>
      <c r="J34" s="7">
        <f>VLOOKUP($A34,'[1]Scores - All Teams'!$A:$W,9,FALSE)</f>
        <v>3</v>
      </c>
      <c r="K34" s="7">
        <f>VLOOKUP($A34,'[1]Scores - All Teams'!$A:$W,10,FALSE)</f>
        <v>5</v>
      </c>
      <c r="L34" s="7">
        <f>VLOOKUP($A34,'[1]Scores - All Teams'!$A:$W,11,FALSE)</f>
        <v>3</v>
      </c>
      <c r="M34" s="14">
        <f t="shared" ref="M34" si="45">SUM(D34:L35)</f>
        <v>34</v>
      </c>
      <c r="N34" s="7">
        <f>VLOOKUP($A34,'[1]Scores - All Teams'!$A:$W,13,FALSE)</f>
        <v>2</v>
      </c>
      <c r="O34" s="7">
        <f>VLOOKUP($A34,'[1]Scores - All Teams'!$A:$W,14,FALSE)</f>
        <v>4</v>
      </c>
      <c r="P34" s="7">
        <f>VLOOKUP($A34,'[1]Scores - All Teams'!$A:$W,15,FALSE)</f>
        <v>3</v>
      </c>
      <c r="Q34" s="7">
        <f>VLOOKUP($A34,'[1]Scores - All Teams'!$A:$W,16,FALSE)</f>
        <v>2</v>
      </c>
      <c r="R34" s="7">
        <f>VLOOKUP($A34,'[1]Scores - All Teams'!$A:$W,17,FALSE)</f>
        <v>4</v>
      </c>
      <c r="S34" s="7">
        <f>VLOOKUP($A34,'[1]Scores - All Teams'!$A:$W,18,FALSE)</f>
        <v>5</v>
      </c>
      <c r="T34" s="7">
        <f>VLOOKUP($A34,'[1]Scores - All Teams'!$A:$W,19,FALSE)</f>
        <v>3</v>
      </c>
      <c r="U34" s="7">
        <f>VLOOKUP($A34,'[1]Scores - All Teams'!$A:$W,20,FALSE)</f>
        <v>2</v>
      </c>
      <c r="V34" s="7">
        <f>VLOOKUP($A34,'[1]Scores - All Teams'!$A:$W,21,FALSE)</f>
        <v>5</v>
      </c>
      <c r="W34" s="9">
        <f t="shared" ref="W34" si="46">SUM(N34:V35)</f>
        <v>30</v>
      </c>
      <c r="X34" s="11">
        <f t="shared" ref="X34" si="47">+M34+W34</f>
        <v>64</v>
      </c>
      <c r="Y34" s="11"/>
    </row>
    <row r="35" spans="1:25" ht="16" thickBot="1" x14ac:dyDescent="0.25">
      <c r="A35" s="16"/>
      <c r="B35" s="15"/>
      <c r="C35" s="6" t="str">
        <f>HLOOKUP(A34,[1]Sheet6!$A:$CN,3,FALSE)</f>
        <v>Kurt Wall</v>
      </c>
      <c r="D35" s="7"/>
      <c r="E35" s="7"/>
      <c r="F35" s="7"/>
      <c r="G35" s="7"/>
      <c r="H35" s="7"/>
      <c r="I35" s="7"/>
      <c r="J35" s="7"/>
      <c r="K35" s="7"/>
      <c r="L35" s="7"/>
      <c r="M35" s="15"/>
      <c r="N35" s="7"/>
      <c r="O35" s="7"/>
      <c r="P35" s="7"/>
      <c r="Q35" s="7"/>
      <c r="R35" s="7"/>
      <c r="S35" s="7"/>
      <c r="T35" s="7"/>
      <c r="U35" s="7"/>
      <c r="V35" s="7"/>
      <c r="W35" s="10"/>
      <c r="X35" s="13"/>
      <c r="Y35" s="13"/>
    </row>
    <row r="36" spans="1:25" x14ac:dyDescent="0.2">
      <c r="A36" s="14" t="s">
        <v>72</v>
      </c>
      <c r="B36" s="14">
        <f>VLOOKUP(A36,'[1]Scores - All Teams'!A:Y,25,FALSE)</f>
        <v>38</v>
      </c>
      <c r="C36" s="6" t="str">
        <f>HLOOKUP(A36,[1]Sheet6!$A:$CN,2,FALSE)</f>
        <v>Andy Fuhr</v>
      </c>
      <c r="D36" s="7">
        <f>VLOOKUP($A36,'[1]Scores - All Teams'!$A:$W,3,FALSE)</f>
        <v>3</v>
      </c>
      <c r="E36" s="7">
        <f>VLOOKUP($A36,'[1]Scores - All Teams'!$A:$W,4,FALSE)</f>
        <v>4</v>
      </c>
      <c r="F36" s="7">
        <f>VLOOKUP($A36,'[1]Scores - All Teams'!$A:$W,5,FALSE)</f>
        <v>3</v>
      </c>
      <c r="G36" s="7">
        <f>VLOOKUP($A36,'[1]Scores - All Teams'!$A:$W,6,FALSE)</f>
        <v>6</v>
      </c>
      <c r="H36" s="7">
        <f>VLOOKUP($A36,'[1]Scores - All Teams'!$A:$W,7,FALSE)</f>
        <v>5</v>
      </c>
      <c r="I36" s="7">
        <f>VLOOKUP($A36,'[1]Scores - All Teams'!$A:$W,8,FALSE)</f>
        <v>4</v>
      </c>
      <c r="J36" s="7">
        <f>VLOOKUP($A36,'[1]Scores - All Teams'!$A:$W,9,FALSE)</f>
        <v>3</v>
      </c>
      <c r="K36" s="7">
        <f>VLOOKUP($A36,'[1]Scores - All Teams'!$A:$W,10,FALSE)</f>
        <v>6</v>
      </c>
      <c r="L36" s="7">
        <f>VLOOKUP($A36,'[1]Scores - All Teams'!$A:$W,11,FALSE)</f>
        <v>4</v>
      </c>
      <c r="M36" s="14">
        <f t="shared" ref="M36" si="48">SUM(D36:L37)</f>
        <v>38</v>
      </c>
      <c r="N36" s="7">
        <f>VLOOKUP($A36,'[1]Scores - All Teams'!$A:$W,13,FALSE)</f>
        <v>3</v>
      </c>
      <c r="O36" s="7">
        <f>VLOOKUP($A36,'[1]Scores - All Teams'!$A:$W,14,FALSE)</f>
        <v>5</v>
      </c>
      <c r="P36" s="7">
        <f>VLOOKUP($A36,'[1]Scores - All Teams'!$A:$W,15,FALSE)</f>
        <v>3</v>
      </c>
      <c r="Q36" s="7">
        <f>VLOOKUP($A36,'[1]Scores - All Teams'!$A:$W,16,FALSE)</f>
        <v>2</v>
      </c>
      <c r="R36" s="7">
        <f>VLOOKUP($A36,'[1]Scores - All Teams'!$A:$W,17,FALSE)</f>
        <v>5</v>
      </c>
      <c r="S36" s="7">
        <f>VLOOKUP($A36,'[1]Scores - All Teams'!$A:$W,18,FALSE)</f>
        <v>4</v>
      </c>
      <c r="T36" s="7">
        <f>VLOOKUP($A36,'[1]Scores - All Teams'!$A:$W,19,FALSE)</f>
        <v>4</v>
      </c>
      <c r="U36" s="7">
        <f>VLOOKUP($A36,'[1]Scores - All Teams'!$A:$W,20,FALSE)</f>
        <v>2</v>
      </c>
      <c r="V36" s="7">
        <f>VLOOKUP($A36,'[1]Scores - All Teams'!$A:$W,21,FALSE)</f>
        <v>5</v>
      </c>
      <c r="W36" s="9">
        <f t="shared" ref="W36" si="49">SUM(N36:V37)</f>
        <v>33</v>
      </c>
      <c r="X36" s="11">
        <f t="shared" ref="X36" si="50">+M36+W36</f>
        <v>71</v>
      </c>
      <c r="Y36" s="11"/>
    </row>
    <row r="37" spans="1:25" ht="16" thickBot="1" x14ac:dyDescent="0.25">
      <c r="A37" s="16"/>
      <c r="B37" s="15"/>
      <c r="C37" s="6" t="str">
        <f>HLOOKUP(A36,[1]Sheet6!$A:$CN,3,FALSE)</f>
        <v>Barry Verberne</v>
      </c>
      <c r="D37" s="7"/>
      <c r="E37" s="7"/>
      <c r="F37" s="7"/>
      <c r="G37" s="7"/>
      <c r="H37" s="7"/>
      <c r="I37" s="7"/>
      <c r="J37" s="7"/>
      <c r="K37" s="7"/>
      <c r="L37" s="7"/>
      <c r="M37" s="15"/>
      <c r="N37" s="7"/>
      <c r="O37" s="7"/>
      <c r="P37" s="7"/>
      <c r="Q37" s="7"/>
      <c r="R37" s="7"/>
      <c r="S37" s="7"/>
      <c r="T37" s="7"/>
      <c r="U37" s="7"/>
      <c r="V37" s="7"/>
      <c r="W37" s="10"/>
      <c r="X37" s="13"/>
      <c r="Y37" s="13"/>
    </row>
    <row r="38" spans="1:25" x14ac:dyDescent="0.2">
      <c r="A38" s="14" t="s">
        <v>73</v>
      </c>
      <c r="B38" s="14">
        <f>VLOOKUP(A38,'[1]Scores - All Teams'!A:Y,25,FALSE)</f>
        <v>40</v>
      </c>
      <c r="C38" s="6" t="str">
        <f>HLOOKUP(A38,[1]Sheet6!$A:$CN,2,FALSE)</f>
        <v>Matt Moore</v>
      </c>
      <c r="D38" s="7">
        <f>VLOOKUP($A38,'[1]Scores - All Teams'!$A:$W,3,FALSE)</f>
        <v>4</v>
      </c>
      <c r="E38" s="7">
        <f>VLOOKUP($A38,'[1]Scores - All Teams'!$A:$W,4,FALSE)</f>
        <v>3</v>
      </c>
      <c r="F38" s="7">
        <f>VLOOKUP($A38,'[1]Scores - All Teams'!$A:$W,5,FALSE)</f>
        <v>3</v>
      </c>
      <c r="G38" s="7">
        <f>VLOOKUP($A38,'[1]Scores - All Teams'!$A:$W,6,FALSE)</f>
        <v>5</v>
      </c>
      <c r="H38" s="7">
        <f>VLOOKUP($A38,'[1]Scores - All Teams'!$A:$W,7,FALSE)</f>
        <v>6</v>
      </c>
      <c r="I38" s="7">
        <f>VLOOKUP($A38,'[1]Scores - All Teams'!$A:$W,8,FALSE)</f>
        <v>5</v>
      </c>
      <c r="J38" s="7">
        <f>VLOOKUP($A38,'[1]Scores - All Teams'!$A:$W,9,FALSE)</f>
        <v>3</v>
      </c>
      <c r="K38" s="7">
        <f>VLOOKUP($A38,'[1]Scores - All Teams'!$A:$W,10,FALSE)</f>
        <v>5</v>
      </c>
      <c r="L38" s="7">
        <f>VLOOKUP($A38,'[1]Scores - All Teams'!$A:$W,11,FALSE)</f>
        <v>3</v>
      </c>
      <c r="M38" s="14">
        <f t="shared" ref="M38" si="51">SUM(D38:L39)</f>
        <v>37</v>
      </c>
      <c r="N38" s="7">
        <f>VLOOKUP($A38,'[1]Scores - All Teams'!$A:$W,13,FALSE)</f>
        <v>3</v>
      </c>
      <c r="O38" s="7">
        <f>VLOOKUP($A38,'[1]Scores - All Teams'!$A:$W,14,FALSE)</f>
        <v>5</v>
      </c>
      <c r="P38" s="7">
        <f>VLOOKUP($A38,'[1]Scores - All Teams'!$A:$W,15,FALSE)</f>
        <v>4</v>
      </c>
      <c r="Q38" s="7">
        <f>VLOOKUP($A38,'[1]Scores - All Teams'!$A:$W,16,FALSE)</f>
        <v>2</v>
      </c>
      <c r="R38" s="7">
        <f>VLOOKUP($A38,'[1]Scores - All Teams'!$A:$W,17,FALSE)</f>
        <v>5</v>
      </c>
      <c r="S38" s="7">
        <f>VLOOKUP($A38,'[1]Scores - All Teams'!$A:$W,18,FALSE)</f>
        <v>4</v>
      </c>
      <c r="T38" s="7">
        <f>VLOOKUP($A38,'[1]Scores - All Teams'!$A:$W,19,FALSE)</f>
        <v>4</v>
      </c>
      <c r="U38" s="7">
        <f>VLOOKUP($A38,'[1]Scores - All Teams'!$A:$W,20,FALSE)</f>
        <v>3</v>
      </c>
      <c r="V38" s="7">
        <f>VLOOKUP($A38,'[1]Scores - All Teams'!$A:$W,21,FALSE)</f>
        <v>5</v>
      </c>
      <c r="W38" s="9">
        <f t="shared" ref="W38" si="52">SUM(N38:V39)</f>
        <v>35</v>
      </c>
      <c r="X38" s="11">
        <f t="shared" ref="X38" si="53">+M38+W38</f>
        <v>72</v>
      </c>
      <c r="Y38" s="11"/>
    </row>
    <row r="39" spans="1:25" ht="16" thickBot="1" x14ac:dyDescent="0.25">
      <c r="A39" s="16"/>
      <c r="B39" s="15"/>
      <c r="C39" s="6" t="str">
        <f>HLOOKUP(A38,[1]Sheet6!$A:$CN,3,FALSE)</f>
        <v>Brian Baxter</v>
      </c>
      <c r="D39" s="7"/>
      <c r="E39" s="7"/>
      <c r="F39" s="7"/>
      <c r="G39" s="7"/>
      <c r="H39" s="7"/>
      <c r="I39" s="7"/>
      <c r="J39" s="7"/>
      <c r="K39" s="7"/>
      <c r="L39" s="7"/>
      <c r="M39" s="15"/>
      <c r="N39" s="7"/>
      <c r="O39" s="7"/>
      <c r="P39" s="7"/>
      <c r="Q39" s="7"/>
      <c r="R39" s="7"/>
      <c r="S39" s="7"/>
      <c r="T39" s="7"/>
      <c r="U39" s="7"/>
      <c r="V39" s="7"/>
      <c r="W39" s="10"/>
      <c r="X39" s="13"/>
      <c r="Y39" s="13"/>
    </row>
    <row r="40" spans="1:25" x14ac:dyDescent="0.2">
      <c r="A40" s="14" t="s">
        <v>74</v>
      </c>
      <c r="B40" s="14">
        <f>VLOOKUP(A40,'[1]Scores - All Teams'!A:Y,25,FALSE)</f>
        <v>40</v>
      </c>
      <c r="C40" s="6" t="str">
        <f>HLOOKUP(A40,[1]Sheet6!$A:$CN,2,FALSE)</f>
        <v>Scott H.</v>
      </c>
      <c r="D40" s="7">
        <f>VLOOKUP($A40,'[1]Scores - All Teams'!$A:$W,3,FALSE)</f>
        <v>4</v>
      </c>
      <c r="E40" s="7">
        <f>VLOOKUP($A40,'[1]Scores - All Teams'!$A:$W,4,FALSE)</f>
        <v>5</v>
      </c>
      <c r="F40" s="7">
        <f>VLOOKUP($A40,'[1]Scores - All Teams'!$A:$W,5,FALSE)</f>
        <v>4</v>
      </c>
      <c r="G40" s="7">
        <f>VLOOKUP($A40,'[1]Scores - All Teams'!$A:$W,6,FALSE)</f>
        <v>4</v>
      </c>
      <c r="H40" s="7">
        <f>VLOOKUP($A40,'[1]Scores - All Teams'!$A:$W,7,FALSE)</f>
        <v>5</v>
      </c>
      <c r="I40" s="7">
        <f>VLOOKUP($A40,'[1]Scores - All Teams'!$A:$W,8,FALSE)</f>
        <v>4</v>
      </c>
      <c r="J40" s="7">
        <f>VLOOKUP($A40,'[1]Scores - All Teams'!$A:$W,9,FALSE)</f>
        <v>3</v>
      </c>
      <c r="K40" s="7">
        <f>VLOOKUP($A40,'[1]Scores - All Teams'!$A:$W,10,FALSE)</f>
        <v>5</v>
      </c>
      <c r="L40" s="7">
        <f>VLOOKUP($A40,'[1]Scores - All Teams'!$A:$W,11,FALSE)</f>
        <v>3</v>
      </c>
      <c r="M40" s="14">
        <f t="shared" ref="M40" si="54">SUM(D40:L41)</f>
        <v>37</v>
      </c>
      <c r="N40" s="7">
        <f>VLOOKUP($A40,'[1]Scores - All Teams'!$A:$W,13,FALSE)</f>
        <v>2</v>
      </c>
      <c r="O40" s="7">
        <f>VLOOKUP($A40,'[1]Scores - All Teams'!$A:$W,14,FALSE)</f>
        <v>4</v>
      </c>
      <c r="P40" s="7">
        <f>VLOOKUP($A40,'[1]Scores - All Teams'!$A:$W,15,FALSE)</f>
        <v>4</v>
      </c>
      <c r="Q40" s="7">
        <f>VLOOKUP($A40,'[1]Scores - All Teams'!$A:$W,16,FALSE)</f>
        <v>2</v>
      </c>
      <c r="R40" s="7">
        <f>VLOOKUP($A40,'[1]Scores - All Teams'!$A:$W,17,FALSE)</f>
        <v>5</v>
      </c>
      <c r="S40" s="7">
        <f>VLOOKUP($A40,'[1]Scores - All Teams'!$A:$W,18,FALSE)</f>
        <v>5</v>
      </c>
      <c r="T40" s="7">
        <f>VLOOKUP($A40,'[1]Scores - All Teams'!$A:$W,19,FALSE)</f>
        <v>3</v>
      </c>
      <c r="U40" s="7">
        <f>VLOOKUP($A40,'[1]Scores - All Teams'!$A:$W,20,FALSE)</f>
        <v>2</v>
      </c>
      <c r="V40" s="7">
        <f>VLOOKUP($A40,'[1]Scores - All Teams'!$A:$W,21,FALSE)</f>
        <v>5</v>
      </c>
      <c r="W40" s="9">
        <f t="shared" ref="W40" si="55">SUM(N40:V41)</f>
        <v>32</v>
      </c>
      <c r="X40" s="11">
        <f t="shared" ref="X40" si="56">+M40+W40</f>
        <v>69</v>
      </c>
      <c r="Y40" s="11"/>
    </row>
    <row r="41" spans="1:25" ht="16" thickBot="1" x14ac:dyDescent="0.25">
      <c r="A41" s="16"/>
      <c r="B41" s="15"/>
      <c r="C41" s="6" t="str">
        <f>HLOOKUP(A40,[1]Sheet6!$A:$CN,3,FALSE)</f>
        <v>Partner</v>
      </c>
      <c r="D41" s="7"/>
      <c r="E41" s="7"/>
      <c r="F41" s="7"/>
      <c r="G41" s="7"/>
      <c r="H41" s="7"/>
      <c r="I41" s="7"/>
      <c r="J41" s="7"/>
      <c r="K41" s="7"/>
      <c r="L41" s="7"/>
      <c r="M41" s="15"/>
      <c r="N41" s="7"/>
      <c r="O41" s="7"/>
      <c r="P41" s="7"/>
      <c r="Q41" s="7"/>
      <c r="R41" s="7"/>
      <c r="S41" s="7"/>
      <c r="T41" s="7"/>
      <c r="U41" s="7"/>
      <c r="V41" s="7"/>
      <c r="W41" s="10"/>
      <c r="X41" s="13"/>
      <c r="Y41" s="13"/>
    </row>
    <row r="42" spans="1:25" x14ac:dyDescent="0.2">
      <c r="A42" s="14" t="s">
        <v>75</v>
      </c>
      <c r="B42" s="14">
        <f>VLOOKUP(A42,'[1]Scores - All Teams'!A:Y,25,FALSE)</f>
        <v>43</v>
      </c>
      <c r="C42" s="6" t="str">
        <f>HLOOKUP(A42,[1]Sheet6!$A:$CN,2,FALSE)</f>
        <v>Jeremy Baxter</v>
      </c>
      <c r="D42" s="7">
        <f>VLOOKUP($A42,'[1]Scores - All Teams'!$A:$W,3,FALSE)</f>
        <v>4</v>
      </c>
      <c r="E42" s="7">
        <f>VLOOKUP($A42,'[1]Scores - All Teams'!$A:$W,4,FALSE)</f>
        <v>3</v>
      </c>
      <c r="F42" s="7">
        <f>VLOOKUP($A42,'[1]Scores - All Teams'!$A:$W,5,FALSE)</f>
        <v>3</v>
      </c>
      <c r="G42" s="7">
        <f>VLOOKUP($A42,'[1]Scores - All Teams'!$A:$W,6,FALSE)</f>
        <v>4</v>
      </c>
      <c r="H42" s="7">
        <f>VLOOKUP($A42,'[1]Scores - All Teams'!$A:$W,7,FALSE)</f>
        <v>4</v>
      </c>
      <c r="I42" s="7">
        <f>VLOOKUP($A42,'[1]Scores - All Teams'!$A:$W,8,FALSE)</f>
        <v>4</v>
      </c>
      <c r="J42" s="7">
        <f>VLOOKUP($A42,'[1]Scores - All Teams'!$A:$W,9,FALSE)</f>
        <v>3</v>
      </c>
      <c r="K42" s="7">
        <f>VLOOKUP($A42,'[1]Scores - All Teams'!$A:$W,10,FALSE)</f>
        <v>5</v>
      </c>
      <c r="L42" s="7">
        <f>VLOOKUP($A42,'[1]Scores - All Teams'!$A:$W,11,FALSE)</f>
        <v>3</v>
      </c>
      <c r="M42" s="14">
        <f t="shared" ref="M42" si="57">SUM(D42:L43)</f>
        <v>33</v>
      </c>
      <c r="N42" s="7">
        <f>VLOOKUP($A42,'[1]Scores - All Teams'!$A:$W,13,FALSE)</f>
        <v>3</v>
      </c>
      <c r="O42" s="7">
        <f>VLOOKUP($A42,'[1]Scores - All Teams'!$A:$W,14,FALSE)</f>
        <v>4</v>
      </c>
      <c r="P42" s="7">
        <f>VLOOKUP($A42,'[1]Scores - All Teams'!$A:$W,15,FALSE)</f>
        <v>4</v>
      </c>
      <c r="Q42" s="7">
        <f>VLOOKUP($A42,'[1]Scores - All Teams'!$A:$W,16,FALSE)</f>
        <v>2</v>
      </c>
      <c r="R42" s="7">
        <f>VLOOKUP($A42,'[1]Scores - All Teams'!$A:$W,17,FALSE)</f>
        <v>5</v>
      </c>
      <c r="S42" s="7">
        <f>VLOOKUP($A42,'[1]Scores - All Teams'!$A:$W,18,FALSE)</f>
        <v>4</v>
      </c>
      <c r="T42" s="7">
        <f>VLOOKUP($A42,'[1]Scores - All Teams'!$A:$W,19,FALSE)</f>
        <v>4</v>
      </c>
      <c r="U42" s="7">
        <f>VLOOKUP($A42,'[1]Scores - All Teams'!$A:$W,20,FALSE)</f>
        <v>3</v>
      </c>
      <c r="V42" s="7">
        <f>VLOOKUP($A42,'[1]Scores - All Teams'!$A:$W,21,FALSE)</f>
        <v>5</v>
      </c>
      <c r="W42" s="9">
        <f t="shared" ref="W42" si="58">SUM(N42:V43)</f>
        <v>34</v>
      </c>
      <c r="X42" s="11">
        <f t="shared" ref="X42" si="59">+M42+W42</f>
        <v>67</v>
      </c>
      <c r="Y42" s="11"/>
    </row>
    <row r="43" spans="1:25" ht="16" thickBot="1" x14ac:dyDescent="0.25">
      <c r="A43" s="16"/>
      <c r="B43" s="15"/>
      <c r="C43" s="6" t="str">
        <f>HLOOKUP(A42,[1]Sheet6!$A:$CN,3,FALSE)</f>
        <v>Joe Graul</v>
      </c>
      <c r="D43" s="7"/>
      <c r="E43" s="7"/>
      <c r="F43" s="7"/>
      <c r="G43" s="7"/>
      <c r="H43" s="7"/>
      <c r="I43" s="7"/>
      <c r="J43" s="7"/>
      <c r="K43" s="7"/>
      <c r="L43" s="7"/>
      <c r="M43" s="15"/>
      <c r="N43" s="7"/>
      <c r="O43" s="7"/>
      <c r="P43" s="7"/>
      <c r="Q43" s="7"/>
      <c r="R43" s="7"/>
      <c r="S43" s="7"/>
      <c r="T43" s="7"/>
      <c r="U43" s="7"/>
      <c r="V43" s="7"/>
      <c r="W43" s="10"/>
      <c r="X43" s="13"/>
      <c r="Y43" s="13"/>
    </row>
    <row r="44" spans="1:25" x14ac:dyDescent="0.2">
      <c r="A44" s="14" t="s">
        <v>76</v>
      </c>
      <c r="B44" s="14">
        <f>VLOOKUP(A44,'[1]Scores - All Teams'!A:Y,25,FALSE)</f>
        <v>43</v>
      </c>
      <c r="C44" s="6" t="str">
        <f>HLOOKUP(A44,[1]Sheet6!$A:$CN,2,FALSE)</f>
        <v>Kevin Davidson</v>
      </c>
      <c r="D44" s="7">
        <f>VLOOKUP($A44,'[1]Scores - All Teams'!$A:$W,3,FALSE)</f>
        <v>6</v>
      </c>
      <c r="E44" s="7">
        <f>VLOOKUP($A44,'[1]Scores - All Teams'!$A:$W,4,FALSE)</f>
        <v>4</v>
      </c>
      <c r="F44" s="7">
        <f>VLOOKUP($A44,'[1]Scores - All Teams'!$A:$W,5,FALSE)</f>
        <v>3</v>
      </c>
      <c r="G44" s="7">
        <f>VLOOKUP($A44,'[1]Scores - All Teams'!$A:$W,6,FALSE)</f>
        <v>4</v>
      </c>
      <c r="H44" s="7">
        <f>VLOOKUP($A44,'[1]Scores - All Teams'!$A:$W,7,FALSE)</f>
        <v>6</v>
      </c>
      <c r="I44" s="7">
        <f>VLOOKUP($A44,'[1]Scores - All Teams'!$A:$W,8,FALSE)</f>
        <v>5</v>
      </c>
      <c r="J44" s="7">
        <f>VLOOKUP($A44,'[1]Scores - All Teams'!$A:$W,9,FALSE)</f>
        <v>3</v>
      </c>
      <c r="K44" s="7">
        <f>VLOOKUP($A44,'[1]Scores - All Teams'!$A:$W,10,FALSE)</f>
        <v>6</v>
      </c>
      <c r="L44" s="7">
        <f>VLOOKUP($A44,'[1]Scores - All Teams'!$A:$W,11,FALSE)</f>
        <v>3</v>
      </c>
      <c r="M44" s="14">
        <f t="shared" ref="M44" si="60">SUM(D44:L45)</f>
        <v>40</v>
      </c>
      <c r="N44" s="7">
        <f>VLOOKUP($A44,'[1]Scores - All Teams'!$A:$W,13,FALSE)</f>
        <v>2</v>
      </c>
      <c r="O44" s="7">
        <f>VLOOKUP($A44,'[1]Scores - All Teams'!$A:$W,14,FALSE)</f>
        <v>4</v>
      </c>
      <c r="P44" s="7">
        <f>VLOOKUP($A44,'[1]Scores - All Teams'!$A:$W,15,FALSE)</f>
        <v>4</v>
      </c>
      <c r="Q44" s="7">
        <f>VLOOKUP($A44,'[1]Scores - All Teams'!$A:$W,16,FALSE)</f>
        <v>4</v>
      </c>
      <c r="R44" s="7">
        <f>VLOOKUP($A44,'[1]Scores - All Teams'!$A:$W,17,FALSE)</f>
        <v>4</v>
      </c>
      <c r="S44" s="7">
        <f>VLOOKUP($A44,'[1]Scores - All Teams'!$A:$W,18,FALSE)</f>
        <v>5</v>
      </c>
      <c r="T44" s="7">
        <f>VLOOKUP($A44,'[1]Scores - All Teams'!$A:$W,19,FALSE)</f>
        <v>4</v>
      </c>
      <c r="U44" s="7">
        <f>VLOOKUP($A44,'[1]Scores - All Teams'!$A:$W,20,FALSE)</f>
        <v>3</v>
      </c>
      <c r="V44" s="7">
        <f>VLOOKUP($A44,'[1]Scores - All Teams'!$A:$W,21,FALSE)</f>
        <v>4</v>
      </c>
      <c r="W44" s="9">
        <f t="shared" ref="W44" si="61">SUM(N44:V45)</f>
        <v>34</v>
      </c>
      <c r="X44" s="11">
        <f t="shared" ref="X44" si="62">+M44+W44</f>
        <v>74</v>
      </c>
      <c r="Y44" s="11"/>
    </row>
    <row r="45" spans="1:25" ht="16" thickBot="1" x14ac:dyDescent="0.25">
      <c r="A45" s="16"/>
      <c r="B45" s="15"/>
      <c r="C45" s="6" t="str">
        <f>HLOOKUP(A44,[1]Sheet6!$A:$CN,3,FALSE)</f>
        <v>Rob Lealess</v>
      </c>
      <c r="D45" s="7"/>
      <c r="E45" s="7"/>
      <c r="F45" s="7"/>
      <c r="G45" s="7"/>
      <c r="H45" s="7"/>
      <c r="I45" s="7"/>
      <c r="J45" s="7"/>
      <c r="K45" s="7"/>
      <c r="L45" s="7"/>
      <c r="M45" s="15"/>
      <c r="N45" s="7"/>
      <c r="O45" s="7"/>
      <c r="P45" s="7"/>
      <c r="Q45" s="7"/>
      <c r="R45" s="7"/>
      <c r="S45" s="7"/>
      <c r="T45" s="7"/>
      <c r="U45" s="7"/>
      <c r="V45" s="7"/>
      <c r="W45" s="10"/>
      <c r="X45" s="13"/>
      <c r="Y45" s="13"/>
    </row>
    <row r="46" spans="1:25" x14ac:dyDescent="0.2">
      <c r="A46" s="14" t="s">
        <v>77</v>
      </c>
      <c r="B46" s="14">
        <f>VLOOKUP(A46,'[1]Scores - All Teams'!A:Y,25,FALSE)</f>
        <v>43</v>
      </c>
      <c r="C46" s="6" t="str">
        <f>HLOOKUP(A46,[1]Sheet6!$A:$CN,2,FALSE)</f>
        <v>Blake Shewberg</v>
      </c>
      <c r="D46" s="7">
        <f>VLOOKUP($A46,'[1]Scores - All Teams'!$A:$W,3,FALSE)</f>
        <v>3</v>
      </c>
      <c r="E46" s="7">
        <f>VLOOKUP($A46,'[1]Scores - All Teams'!$A:$W,4,FALSE)</f>
        <v>3</v>
      </c>
      <c r="F46" s="7">
        <f>VLOOKUP($A46,'[1]Scores - All Teams'!$A:$W,5,FALSE)</f>
        <v>4</v>
      </c>
      <c r="G46" s="7">
        <f>VLOOKUP($A46,'[1]Scores - All Teams'!$A:$W,6,FALSE)</f>
        <v>4</v>
      </c>
      <c r="H46" s="7">
        <f>VLOOKUP($A46,'[1]Scores - All Teams'!$A:$W,7,FALSE)</f>
        <v>6</v>
      </c>
      <c r="I46" s="7">
        <f>VLOOKUP($A46,'[1]Scores - All Teams'!$A:$W,8,FALSE)</f>
        <v>5</v>
      </c>
      <c r="J46" s="7">
        <f>VLOOKUP($A46,'[1]Scores - All Teams'!$A:$W,9,FALSE)</f>
        <v>3</v>
      </c>
      <c r="K46" s="7">
        <f>VLOOKUP($A46,'[1]Scores - All Teams'!$A:$W,10,FALSE)</f>
        <v>5</v>
      </c>
      <c r="L46" s="7">
        <f>VLOOKUP($A46,'[1]Scores - All Teams'!$A:$W,11,FALSE)</f>
        <v>3</v>
      </c>
      <c r="M46" s="14">
        <f t="shared" ref="M46" si="63">SUM(D46:L47)</f>
        <v>36</v>
      </c>
      <c r="N46" s="7">
        <f>VLOOKUP($A46,'[1]Scores - All Teams'!$A:$W,13,FALSE)</f>
        <v>3</v>
      </c>
      <c r="O46" s="7">
        <f>VLOOKUP($A46,'[1]Scores - All Teams'!$A:$W,14,FALSE)</f>
        <v>4</v>
      </c>
      <c r="P46" s="7">
        <f>VLOOKUP($A46,'[1]Scores - All Teams'!$A:$W,15,FALSE)</f>
        <v>4</v>
      </c>
      <c r="Q46" s="7">
        <f>VLOOKUP($A46,'[1]Scores - All Teams'!$A:$W,16,FALSE)</f>
        <v>3</v>
      </c>
      <c r="R46" s="7">
        <f>VLOOKUP($A46,'[1]Scores - All Teams'!$A:$W,17,FALSE)</f>
        <v>5</v>
      </c>
      <c r="S46" s="7">
        <f>VLOOKUP($A46,'[1]Scores - All Teams'!$A:$W,18,FALSE)</f>
        <v>4</v>
      </c>
      <c r="T46" s="7">
        <f>VLOOKUP($A46,'[1]Scores - All Teams'!$A:$W,19,FALSE)</f>
        <v>5</v>
      </c>
      <c r="U46" s="7">
        <f>VLOOKUP($A46,'[1]Scores - All Teams'!$A:$W,20,FALSE)</f>
        <v>2</v>
      </c>
      <c r="V46" s="7">
        <f>VLOOKUP($A46,'[1]Scores - All Teams'!$A:$W,21,FALSE)</f>
        <v>6</v>
      </c>
      <c r="W46" s="9">
        <f t="shared" ref="W46" si="64">SUM(N46:V47)</f>
        <v>36</v>
      </c>
      <c r="X46" s="11">
        <f t="shared" ref="X46" si="65">+M46+W46</f>
        <v>72</v>
      </c>
      <c r="Y46" s="11"/>
    </row>
    <row r="47" spans="1:25" ht="16" thickBot="1" x14ac:dyDescent="0.25">
      <c r="A47" s="16"/>
      <c r="B47" s="15"/>
      <c r="C47" s="6" t="str">
        <f>HLOOKUP(A46,[1]Sheet6!$A:$CN,3,FALSE)</f>
        <v>Brady Greg-Weitzel</v>
      </c>
      <c r="D47" s="7"/>
      <c r="E47" s="7"/>
      <c r="F47" s="7"/>
      <c r="G47" s="7"/>
      <c r="H47" s="7"/>
      <c r="I47" s="7"/>
      <c r="J47" s="7"/>
      <c r="K47" s="7"/>
      <c r="L47" s="7"/>
      <c r="M47" s="15"/>
      <c r="N47" s="7"/>
      <c r="O47" s="7"/>
      <c r="P47" s="7"/>
      <c r="Q47" s="7"/>
      <c r="R47" s="7"/>
      <c r="S47" s="7"/>
      <c r="T47" s="7"/>
      <c r="U47" s="7"/>
      <c r="V47" s="7"/>
      <c r="W47" s="10"/>
      <c r="X47" s="13"/>
      <c r="Y47" s="13"/>
    </row>
    <row r="48" spans="1:25" x14ac:dyDescent="0.2">
      <c r="A48" s="14" t="s">
        <v>78</v>
      </c>
      <c r="B48" s="14">
        <f>VLOOKUP(A48,'[1]Scores - All Teams'!A:Y,25,FALSE)</f>
        <v>43</v>
      </c>
      <c r="C48" s="6" t="str">
        <f>HLOOKUP(A48,[1]Sheet6!$A:$CN,2,FALSE)</f>
        <v>Kevin Menkveld</v>
      </c>
      <c r="D48" s="7">
        <f>VLOOKUP($A48,'[1]Scores - All Teams'!$A:$W,3,FALSE)</f>
        <v>3</v>
      </c>
      <c r="E48" s="7">
        <f>VLOOKUP($A48,'[1]Scores - All Teams'!$A:$W,4,FALSE)</f>
        <v>4</v>
      </c>
      <c r="F48" s="7">
        <f>VLOOKUP($A48,'[1]Scores - All Teams'!$A:$W,5,FALSE)</f>
        <v>3</v>
      </c>
      <c r="G48" s="7">
        <f>VLOOKUP($A48,'[1]Scores - All Teams'!$A:$W,6,FALSE)</f>
        <v>4</v>
      </c>
      <c r="H48" s="7">
        <f>VLOOKUP($A48,'[1]Scores - All Teams'!$A:$W,7,FALSE)</f>
        <v>5</v>
      </c>
      <c r="I48" s="7">
        <f>VLOOKUP($A48,'[1]Scores - All Teams'!$A:$W,8,FALSE)</f>
        <v>4</v>
      </c>
      <c r="J48" s="7">
        <f>VLOOKUP($A48,'[1]Scores - All Teams'!$A:$W,9,FALSE)</f>
        <v>3</v>
      </c>
      <c r="K48" s="7">
        <f>VLOOKUP($A48,'[1]Scores - All Teams'!$A:$W,10,FALSE)</f>
        <v>4</v>
      </c>
      <c r="L48" s="7">
        <f>VLOOKUP($A48,'[1]Scores - All Teams'!$A:$W,11,FALSE)</f>
        <v>4</v>
      </c>
      <c r="M48" s="14">
        <f t="shared" ref="M48" si="66">SUM(D48:L49)</f>
        <v>34</v>
      </c>
      <c r="N48" s="7">
        <f>VLOOKUP($A48,'[1]Scores - All Teams'!$A:$W,13,FALSE)</f>
        <v>3</v>
      </c>
      <c r="O48" s="7">
        <f>VLOOKUP($A48,'[1]Scores - All Teams'!$A:$W,14,FALSE)</f>
        <v>4</v>
      </c>
      <c r="P48" s="7">
        <f>VLOOKUP($A48,'[1]Scores - All Teams'!$A:$W,15,FALSE)</f>
        <v>4</v>
      </c>
      <c r="Q48" s="7">
        <f>VLOOKUP($A48,'[1]Scores - All Teams'!$A:$W,16,FALSE)</f>
        <v>3</v>
      </c>
      <c r="R48" s="7">
        <f>VLOOKUP($A48,'[1]Scores - All Teams'!$A:$W,17,FALSE)</f>
        <v>4</v>
      </c>
      <c r="S48" s="7">
        <f>VLOOKUP($A48,'[1]Scores - All Teams'!$A:$W,18,FALSE)</f>
        <v>4</v>
      </c>
      <c r="T48" s="7">
        <f>VLOOKUP($A48,'[1]Scores - All Teams'!$A:$W,19,FALSE)</f>
        <v>4</v>
      </c>
      <c r="U48" s="7">
        <f>VLOOKUP($A48,'[1]Scores - All Teams'!$A:$W,20,FALSE)</f>
        <v>2</v>
      </c>
      <c r="V48" s="7">
        <f>VLOOKUP($A48,'[1]Scores - All Teams'!$A:$W,21,FALSE)</f>
        <v>5</v>
      </c>
      <c r="W48" s="9">
        <f t="shared" ref="W48" si="67">SUM(N48:V49)</f>
        <v>33</v>
      </c>
      <c r="X48" s="11">
        <f t="shared" ref="X48" si="68">+M48+W48</f>
        <v>67</v>
      </c>
      <c r="Y48" s="11"/>
    </row>
    <row r="49" spans="1:25" ht="16" thickBot="1" x14ac:dyDescent="0.25">
      <c r="A49" s="15"/>
      <c r="B49" s="15"/>
      <c r="C49" s="6" t="str">
        <f>HLOOKUP(A48,[1]Sheet6!$A:$CN,3,FALSE)</f>
        <v>Josh Brohman</v>
      </c>
      <c r="D49" s="8"/>
      <c r="E49" s="8"/>
      <c r="F49" s="8"/>
      <c r="G49" s="8"/>
      <c r="H49" s="8"/>
      <c r="I49" s="8"/>
      <c r="J49" s="8"/>
      <c r="K49" s="8"/>
      <c r="L49" s="8"/>
      <c r="M49" s="15"/>
      <c r="N49" s="8"/>
      <c r="O49" s="8"/>
      <c r="P49" s="8"/>
      <c r="Q49" s="8"/>
      <c r="R49" s="8"/>
      <c r="S49" s="8"/>
      <c r="T49" s="8"/>
      <c r="U49" s="8"/>
      <c r="V49" s="8"/>
      <c r="W49" s="10"/>
      <c r="X49" s="12"/>
      <c r="Y49" s="13"/>
    </row>
  </sheetData>
  <mergeCells count="576">
    <mergeCell ref="H2:H3"/>
    <mergeCell ref="I2:I3"/>
    <mergeCell ref="J2:J3"/>
    <mergeCell ref="K2:K3"/>
    <mergeCell ref="L2:L3"/>
    <mergeCell ref="M2:M3"/>
    <mergeCell ref="A2:A3"/>
    <mergeCell ref="B2:B3"/>
    <mergeCell ref="D2:D3"/>
    <mergeCell ref="E2:E3"/>
    <mergeCell ref="F2:F3"/>
    <mergeCell ref="G2:G3"/>
    <mergeCell ref="T2:T3"/>
    <mergeCell ref="U2:U3"/>
    <mergeCell ref="V2:V3"/>
    <mergeCell ref="W2:W3"/>
    <mergeCell ref="X2:X3"/>
    <mergeCell ref="Y2:Y3"/>
    <mergeCell ref="N2:N3"/>
    <mergeCell ref="O2:O3"/>
    <mergeCell ref="P2:P3"/>
    <mergeCell ref="Q2:Q3"/>
    <mergeCell ref="R2:R3"/>
    <mergeCell ref="S2:S3"/>
    <mergeCell ref="H4:H5"/>
    <mergeCell ref="I4:I5"/>
    <mergeCell ref="J4:J5"/>
    <mergeCell ref="K4:K5"/>
    <mergeCell ref="L4:L5"/>
    <mergeCell ref="M4:M5"/>
    <mergeCell ref="A4:A5"/>
    <mergeCell ref="B4:B5"/>
    <mergeCell ref="D4:D5"/>
    <mergeCell ref="E4:E5"/>
    <mergeCell ref="F4:F5"/>
    <mergeCell ref="G4:G5"/>
    <mergeCell ref="T4:T5"/>
    <mergeCell ref="U4:U5"/>
    <mergeCell ref="V4:V5"/>
    <mergeCell ref="W4:W5"/>
    <mergeCell ref="X4:X5"/>
    <mergeCell ref="Y4:Y5"/>
    <mergeCell ref="N4:N5"/>
    <mergeCell ref="O4:O5"/>
    <mergeCell ref="P4:P5"/>
    <mergeCell ref="Q4:Q5"/>
    <mergeCell ref="R4:R5"/>
    <mergeCell ref="S4:S5"/>
    <mergeCell ref="H6:H7"/>
    <mergeCell ref="I6:I7"/>
    <mergeCell ref="J6:J7"/>
    <mergeCell ref="K6:K7"/>
    <mergeCell ref="L6:L7"/>
    <mergeCell ref="M6:M7"/>
    <mergeCell ref="A6:A7"/>
    <mergeCell ref="B6:B7"/>
    <mergeCell ref="D6:D7"/>
    <mergeCell ref="E6:E7"/>
    <mergeCell ref="F6:F7"/>
    <mergeCell ref="G6:G7"/>
    <mergeCell ref="T6:T7"/>
    <mergeCell ref="U6:U7"/>
    <mergeCell ref="V6:V7"/>
    <mergeCell ref="W6:W7"/>
    <mergeCell ref="X6:X7"/>
    <mergeCell ref="Y6:Y7"/>
    <mergeCell ref="N6:N7"/>
    <mergeCell ref="O6:O7"/>
    <mergeCell ref="P6:P7"/>
    <mergeCell ref="Q6:Q7"/>
    <mergeCell ref="R6:R7"/>
    <mergeCell ref="S6:S7"/>
    <mergeCell ref="H8:H9"/>
    <mergeCell ref="I8:I9"/>
    <mergeCell ref="J8:J9"/>
    <mergeCell ref="K8:K9"/>
    <mergeCell ref="L8:L9"/>
    <mergeCell ref="M8:M9"/>
    <mergeCell ref="A8:A9"/>
    <mergeCell ref="B8:B9"/>
    <mergeCell ref="D8:D9"/>
    <mergeCell ref="E8:E9"/>
    <mergeCell ref="F8:F9"/>
    <mergeCell ref="G8:G9"/>
    <mergeCell ref="T8:T9"/>
    <mergeCell ref="U8:U9"/>
    <mergeCell ref="V8:V9"/>
    <mergeCell ref="W8:W9"/>
    <mergeCell ref="X8:X9"/>
    <mergeCell ref="Y8:Y9"/>
    <mergeCell ref="N8:N9"/>
    <mergeCell ref="O8:O9"/>
    <mergeCell ref="P8:P9"/>
    <mergeCell ref="Q8:Q9"/>
    <mergeCell ref="R8:R9"/>
    <mergeCell ref="S8:S9"/>
    <mergeCell ref="H10:H11"/>
    <mergeCell ref="I10:I11"/>
    <mergeCell ref="J10:J11"/>
    <mergeCell ref="K10:K11"/>
    <mergeCell ref="L10:L11"/>
    <mergeCell ref="M10:M11"/>
    <mergeCell ref="A10:A11"/>
    <mergeCell ref="B10:B11"/>
    <mergeCell ref="D10:D11"/>
    <mergeCell ref="E10:E11"/>
    <mergeCell ref="F10:F11"/>
    <mergeCell ref="G10:G11"/>
    <mergeCell ref="T10:T11"/>
    <mergeCell ref="U10:U11"/>
    <mergeCell ref="V10:V11"/>
    <mergeCell ref="W10:W11"/>
    <mergeCell ref="X10:X11"/>
    <mergeCell ref="Y10:Y11"/>
    <mergeCell ref="N10:N11"/>
    <mergeCell ref="O10:O11"/>
    <mergeCell ref="P10:P11"/>
    <mergeCell ref="Q10:Q11"/>
    <mergeCell ref="R10:R11"/>
    <mergeCell ref="S10:S11"/>
    <mergeCell ref="H12:H13"/>
    <mergeCell ref="I12:I13"/>
    <mergeCell ref="J12:J13"/>
    <mergeCell ref="K12:K13"/>
    <mergeCell ref="L12:L13"/>
    <mergeCell ref="M12:M13"/>
    <mergeCell ref="A12:A13"/>
    <mergeCell ref="B12:B13"/>
    <mergeCell ref="D12:D13"/>
    <mergeCell ref="E12:E13"/>
    <mergeCell ref="F12:F13"/>
    <mergeCell ref="G12:G13"/>
    <mergeCell ref="T12:T13"/>
    <mergeCell ref="U12:U13"/>
    <mergeCell ref="V12:V13"/>
    <mergeCell ref="W12:W13"/>
    <mergeCell ref="X12:X13"/>
    <mergeCell ref="Y12:Y13"/>
    <mergeCell ref="N12:N13"/>
    <mergeCell ref="O12:O13"/>
    <mergeCell ref="P12:P13"/>
    <mergeCell ref="Q12:Q13"/>
    <mergeCell ref="R12:R13"/>
    <mergeCell ref="S12:S13"/>
    <mergeCell ref="H14:H15"/>
    <mergeCell ref="I14:I15"/>
    <mergeCell ref="J14:J15"/>
    <mergeCell ref="K14:K15"/>
    <mergeCell ref="L14:L15"/>
    <mergeCell ref="M14:M15"/>
    <mergeCell ref="A14:A15"/>
    <mergeCell ref="B14:B15"/>
    <mergeCell ref="D14:D15"/>
    <mergeCell ref="E14:E15"/>
    <mergeCell ref="F14:F15"/>
    <mergeCell ref="G14:G15"/>
    <mergeCell ref="T14:T15"/>
    <mergeCell ref="U14:U15"/>
    <mergeCell ref="V14:V15"/>
    <mergeCell ref="W14:W15"/>
    <mergeCell ref="X14:X15"/>
    <mergeCell ref="Y14:Y15"/>
    <mergeCell ref="N14:N15"/>
    <mergeCell ref="O14:O15"/>
    <mergeCell ref="P14:P15"/>
    <mergeCell ref="Q14:Q15"/>
    <mergeCell ref="R14:R15"/>
    <mergeCell ref="S14:S15"/>
    <mergeCell ref="H16:H17"/>
    <mergeCell ref="I16:I17"/>
    <mergeCell ref="J16:J17"/>
    <mergeCell ref="K16:K17"/>
    <mergeCell ref="L16:L17"/>
    <mergeCell ref="M16:M17"/>
    <mergeCell ref="A16:A17"/>
    <mergeCell ref="B16:B17"/>
    <mergeCell ref="D16:D17"/>
    <mergeCell ref="E16:E17"/>
    <mergeCell ref="F16:F17"/>
    <mergeCell ref="G16:G17"/>
    <mergeCell ref="T16:T17"/>
    <mergeCell ref="U16:U17"/>
    <mergeCell ref="V16:V17"/>
    <mergeCell ref="W16:W17"/>
    <mergeCell ref="X16:X17"/>
    <mergeCell ref="Y16:Y17"/>
    <mergeCell ref="N16:N17"/>
    <mergeCell ref="O16:O17"/>
    <mergeCell ref="P16:P17"/>
    <mergeCell ref="Q16:Q17"/>
    <mergeCell ref="R16:R17"/>
    <mergeCell ref="S16:S17"/>
    <mergeCell ref="H18:H19"/>
    <mergeCell ref="I18:I19"/>
    <mergeCell ref="J18:J19"/>
    <mergeCell ref="K18:K19"/>
    <mergeCell ref="L18:L19"/>
    <mergeCell ref="M18:M19"/>
    <mergeCell ref="A18:A19"/>
    <mergeCell ref="B18:B19"/>
    <mergeCell ref="D18:D19"/>
    <mergeCell ref="E18:E19"/>
    <mergeCell ref="F18:F19"/>
    <mergeCell ref="G18:G19"/>
    <mergeCell ref="T18:T19"/>
    <mergeCell ref="U18:U19"/>
    <mergeCell ref="V18:V19"/>
    <mergeCell ref="W18:W19"/>
    <mergeCell ref="X18:X19"/>
    <mergeCell ref="Y18:Y19"/>
    <mergeCell ref="N18:N19"/>
    <mergeCell ref="O18:O19"/>
    <mergeCell ref="P18:P19"/>
    <mergeCell ref="Q18:Q19"/>
    <mergeCell ref="R18:R19"/>
    <mergeCell ref="S18:S19"/>
    <mergeCell ref="H20:H21"/>
    <mergeCell ref="I20:I21"/>
    <mergeCell ref="J20:J21"/>
    <mergeCell ref="K20:K21"/>
    <mergeCell ref="L20:L21"/>
    <mergeCell ref="M20:M21"/>
    <mergeCell ref="A20:A21"/>
    <mergeCell ref="B20:B21"/>
    <mergeCell ref="D20:D21"/>
    <mergeCell ref="E20:E21"/>
    <mergeCell ref="F20:F21"/>
    <mergeCell ref="G20:G21"/>
    <mergeCell ref="T20:T21"/>
    <mergeCell ref="U20:U21"/>
    <mergeCell ref="V20:V21"/>
    <mergeCell ref="W20:W21"/>
    <mergeCell ref="X20:X21"/>
    <mergeCell ref="Y20:Y21"/>
    <mergeCell ref="N20:N21"/>
    <mergeCell ref="O20:O21"/>
    <mergeCell ref="P20:P21"/>
    <mergeCell ref="Q20:Q21"/>
    <mergeCell ref="R20:R21"/>
    <mergeCell ref="S20:S21"/>
    <mergeCell ref="H22:H23"/>
    <mergeCell ref="I22:I23"/>
    <mergeCell ref="J22:J23"/>
    <mergeCell ref="K22:K23"/>
    <mergeCell ref="L22:L23"/>
    <mergeCell ref="M22:M23"/>
    <mergeCell ref="A22:A23"/>
    <mergeCell ref="B22:B23"/>
    <mergeCell ref="D22:D23"/>
    <mergeCell ref="E22:E23"/>
    <mergeCell ref="F22:F23"/>
    <mergeCell ref="G22:G23"/>
    <mergeCell ref="T22:T23"/>
    <mergeCell ref="U22:U23"/>
    <mergeCell ref="V22:V23"/>
    <mergeCell ref="W22:W23"/>
    <mergeCell ref="X22:X23"/>
    <mergeCell ref="Y22:Y23"/>
    <mergeCell ref="N22:N23"/>
    <mergeCell ref="O22:O23"/>
    <mergeCell ref="P22:P23"/>
    <mergeCell ref="Q22:Q23"/>
    <mergeCell ref="R22:R23"/>
    <mergeCell ref="S22:S23"/>
    <mergeCell ref="H24:H25"/>
    <mergeCell ref="I24:I25"/>
    <mergeCell ref="J24:J25"/>
    <mergeCell ref="K24:K25"/>
    <mergeCell ref="L24:L25"/>
    <mergeCell ref="M24:M25"/>
    <mergeCell ref="A24:A25"/>
    <mergeCell ref="B24:B25"/>
    <mergeCell ref="D24:D25"/>
    <mergeCell ref="E24:E25"/>
    <mergeCell ref="F24:F25"/>
    <mergeCell ref="G24:G25"/>
    <mergeCell ref="T24:T25"/>
    <mergeCell ref="U24:U25"/>
    <mergeCell ref="V24:V25"/>
    <mergeCell ref="W24:W25"/>
    <mergeCell ref="X24:X25"/>
    <mergeCell ref="Y24:Y25"/>
    <mergeCell ref="N24:N25"/>
    <mergeCell ref="O24:O25"/>
    <mergeCell ref="P24:P25"/>
    <mergeCell ref="Q24:Q25"/>
    <mergeCell ref="R24:R25"/>
    <mergeCell ref="S24:S25"/>
    <mergeCell ref="H26:H27"/>
    <mergeCell ref="I26:I27"/>
    <mergeCell ref="J26:J27"/>
    <mergeCell ref="K26:K27"/>
    <mergeCell ref="L26:L27"/>
    <mergeCell ref="M26:M27"/>
    <mergeCell ref="A26:A27"/>
    <mergeCell ref="B26:B27"/>
    <mergeCell ref="D26:D27"/>
    <mergeCell ref="E26:E27"/>
    <mergeCell ref="F26:F27"/>
    <mergeCell ref="G26:G27"/>
    <mergeCell ref="T26:T27"/>
    <mergeCell ref="U26:U27"/>
    <mergeCell ref="V26:V27"/>
    <mergeCell ref="W26:W27"/>
    <mergeCell ref="X26:X27"/>
    <mergeCell ref="Y26:Y27"/>
    <mergeCell ref="N26:N27"/>
    <mergeCell ref="O26:O27"/>
    <mergeCell ref="P26:P27"/>
    <mergeCell ref="Q26:Q27"/>
    <mergeCell ref="R26:R27"/>
    <mergeCell ref="S26:S27"/>
    <mergeCell ref="H28:H29"/>
    <mergeCell ref="I28:I29"/>
    <mergeCell ref="J28:J29"/>
    <mergeCell ref="K28:K29"/>
    <mergeCell ref="L28:L29"/>
    <mergeCell ref="M28:M29"/>
    <mergeCell ref="A28:A29"/>
    <mergeCell ref="B28:B29"/>
    <mergeCell ref="D28:D29"/>
    <mergeCell ref="E28:E29"/>
    <mergeCell ref="F28:F29"/>
    <mergeCell ref="G28:G29"/>
    <mergeCell ref="T28:T29"/>
    <mergeCell ref="U28:U29"/>
    <mergeCell ref="V28:V29"/>
    <mergeCell ref="W28:W29"/>
    <mergeCell ref="X28:X29"/>
    <mergeCell ref="Y28:Y29"/>
    <mergeCell ref="N28:N29"/>
    <mergeCell ref="O28:O29"/>
    <mergeCell ref="P28:P29"/>
    <mergeCell ref="Q28:Q29"/>
    <mergeCell ref="R28:R29"/>
    <mergeCell ref="S28:S29"/>
    <mergeCell ref="H30:H31"/>
    <mergeCell ref="I30:I31"/>
    <mergeCell ref="J30:J31"/>
    <mergeCell ref="K30:K31"/>
    <mergeCell ref="L30:L31"/>
    <mergeCell ref="M30:M31"/>
    <mergeCell ref="A30:A31"/>
    <mergeCell ref="B30:B31"/>
    <mergeCell ref="D30:D31"/>
    <mergeCell ref="E30:E31"/>
    <mergeCell ref="F30:F31"/>
    <mergeCell ref="G30:G31"/>
    <mergeCell ref="T30:T31"/>
    <mergeCell ref="U30:U31"/>
    <mergeCell ref="V30:V31"/>
    <mergeCell ref="W30:W31"/>
    <mergeCell ref="X30:X31"/>
    <mergeCell ref="Y30:Y31"/>
    <mergeCell ref="N30:N31"/>
    <mergeCell ref="O30:O31"/>
    <mergeCell ref="P30:P31"/>
    <mergeCell ref="Q30:Q31"/>
    <mergeCell ref="R30:R31"/>
    <mergeCell ref="S30:S31"/>
    <mergeCell ref="H32:H33"/>
    <mergeCell ref="I32:I33"/>
    <mergeCell ref="J32:J33"/>
    <mergeCell ref="K32:K33"/>
    <mergeCell ref="L32:L33"/>
    <mergeCell ref="M32:M33"/>
    <mergeCell ref="A32:A33"/>
    <mergeCell ref="B32:B33"/>
    <mergeCell ref="D32:D33"/>
    <mergeCell ref="E32:E33"/>
    <mergeCell ref="F32:F33"/>
    <mergeCell ref="G32:G33"/>
    <mergeCell ref="T32:T33"/>
    <mergeCell ref="U32:U33"/>
    <mergeCell ref="V32:V33"/>
    <mergeCell ref="W32:W33"/>
    <mergeCell ref="X32:X33"/>
    <mergeCell ref="Y32:Y33"/>
    <mergeCell ref="N32:N33"/>
    <mergeCell ref="O32:O33"/>
    <mergeCell ref="P32:P33"/>
    <mergeCell ref="Q32:Q33"/>
    <mergeCell ref="R32:R33"/>
    <mergeCell ref="S32:S33"/>
    <mergeCell ref="H34:H35"/>
    <mergeCell ref="I34:I35"/>
    <mergeCell ref="J34:J35"/>
    <mergeCell ref="K34:K35"/>
    <mergeCell ref="L34:L35"/>
    <mergeCell ref="M34:M35"/>
    <mergeCell ref="A34:A35"/>
    <mergeCell ref="B34:B35"/>
    <mergeCell ref="D34:D35"/>
    <mergeCell ref="E34:E35"/>
    <mergeCell ref="F34:F35"/>
    <mergeCell ref="G34:G35"/>
    <mergeCell ref="T34:T35"/>
    <mergeCell ref="U34:U35"/>
    <mergeCell ref="V34:V35"/>
    <mergeCell ref="W34:W35"/>
    <mergeCell ref="X34:X35"/>
    <mergeCell ref="Y34:Y35"/>
    <mergeCell ref="N34:N35"/>
    <mergeCell ref="O34:O35"/>
    <mergeCell ref="P34:P35"/>
    <mergeCell ref="Q34:Q35"/>
    <mergeCell ref="R34:R35"/>
    <mergeCell ref="S34:S35"/>
    <mergeCell ref="H36:H37"/>
    <mergeCell ref="I36:I37"/>
    <mergeCell ref="J36:J37"/>
    <mergeCell ref="K36:K37"/>
    <mergeCell ref="L36:L37"/>
    <mergeCell ref="M36:M37"/>
    <mergeCell ref="A36:A37"/>
    <mergeCell ref="B36:B37"/>
    <mergeCell ref="D36:D37"/>
    <mergeCell ref="E36:E37"/>
    <mergeCell ref="F36:F37"/>
    <mergeCell ref="G36:G37"/>
    <mergeCell ref="T36:T37"/>
    <mergeCell ref="U36:U37"/>
    <mergeCell ref="V36:V37"/>
    <mergeCell ref="W36:W37"/>
    <mergeCell ref="X36:X37"/>
    <mergeCell ref="Y36:Y37"/>
    <mergeCell ref="N36:N37"/>
    <mergeCell ref="O36:O37"/>
    <mergeCell ref="P36:P37"/>
    <mergeCell ref="Q36:Q37"/>
    <mergeCell ref="R36:R37"/>
    <mergeCell ref="S36:S37"/>
    <mergeCell ref="H38:H39"/>
    <mergeCell ref="I38:I39"/>
    <mergeCell ref="J38:J39"/>
    <mergeCell ref="K38:K39"/>
    <mergeCell ref="L38:L39"/>
    <mergeCell ref="M38:M39"/>
    <mergeCell ref="A38:A39"/>
    <mergeCell ref="B38:B39"/>
    <mergeCell ref="D38:D39"/>
    <mergeCell ref="E38:E39"/>
    <mergeCell ref="F38:F39"/>
    <mergeCell ref="G38:G39"/>
    <mergeCell ref="T38:T39"/>
    <mergeCell ref="U38:U39"/>
    <mergeCell ref="V38:V39"/>
    <mergeCell ref="W38:W39"/>
    <mergeCell ref="X38:X39"/>
    <mergeCell ref="Y38:Y39"/>
    <mergeCell ref="N38:N39"/>
    <mergeCell ref="O38:O39"/>
    <mergeCell ref="P38:P39"/>
    <mergeCell ref="Q38:Q39"/>
    <mergeCell ref="R38:R39"/>
    <mergeCell ref="S38:S39"/>
    <mergeCell ref="H40:H41"/>
    <mergeCell ref="I40:I41"/>
    <mergeCell ref="J40:J41"/>
    <mergeCell ref="K40:K41"/>
    <mergeCell ref="L40:L41"/>
    <mergeCell ref="M40:M41"/>
    <mergeCell ref="A40:A41"/>
    <mergeCell ref="B40:B41"/>
    <mergeCell ref="D40:D41"/>
    <mergeCell ref="E40:E41"/>
    <mergeCell ref="F40:F41"/>
    <mergeCell ref="G40:G41"/>
    <mergeCell ref="T40:T41"/>
    <mergeCell ref="U40:U41"/>
    <mergeCell ref="V40:V41"/>
    <mergeCell ref="W40:W41"/>
    <mergeCell ref="X40:X41"/>
    <mergeCell ref="Y40:Y41"/>
    <mergeCell ref="N40:N41"/>
    <mergeCell ref="O40:O41"/>
    <mergeCell ref="P40:P41"/>
    <mergeCell ref="Q40:Q41"/>
    <mergeCell ref="R40:R41"/>
    <mergeCell ref="S40:S41"/>
    <mergeCell ref="H42:H43"/>
    <mergeCell ref="I42:I43"/>
    <mergeCell ref="J42:J43"/>
    <mergeCell ref="K42:K43"/>
    <mergeCell ref="L42:L43"/>
    <mergeCell ref="M42:M43"/>
    <mergeCell ref="A42:A43"/>
    <mergeCell ref="B42:B43"/>
    <mergeCell ref="D42:D43"/>
    <mergeCell ref="E42:E43"/>
    <mergeCell ref="F42:F43"/>
    <mergeCell ref="G42:G43"/>
    <mergeCell ref="T42:T43"/>
    <mergeCell ref="U42:U43"/>
    <mergeCell ref="V42:V43"/>
    <mergeCell ref="W42:W43"/>
    <mergeCell ref="X42:X43"/>
    <mergeCell ref="Y42:Y43"/>
    <mergeCell ref="N42:N43"/>
    <mergeCell ref="O42:O43"/>
    <mergeCell ref="P42:P43"/>
    <mergeCell ref="Q42:Q43"/>
    <mergeCell ref="R42:R43"/>
    <mergeCell ref="S42:S43"/>
    <mergeCell ref="H44:H45"/>
    <mergeCell ref="I44:I45"/>
    <mergeCell ref="J44:J45"/>
    <mergeCell ref="K44:K45"/>
    <mergeCell ref="L44:L45"/>
    <mergeCell ref="M44:M45"/>
    <mergeCell ref="A44:A45"/>
    <mergeCell ref="B44:B45"/>
    <mergeCell ref="D44:D45"/>
    <mergeCell ref="E44:E45"/>
    <mergeCell ref="F44:F45"/>
    <mergeCell ref="G44:G45"/>
    <mergeCell ref="T44:T45"/>
    <mergeCell ref="U44:U45"/>
    <mergeCell ref="V44:V45"/>
    <mergeCell ref="W44:W45"/>
    <mergeCell ref="X44:X45"/>
    <mergeCell ref="Y44:Y45"/>
    <mergeCell ref="N44:N45"/>
    <mergeCell ref="O44:O45"/>
    <mergeCell ref="P44:P45"/>
    <mergeCell ref="Q44:Q45"/>
    <mergeCell ref="R44:R45"/>
    <mergeCell ref="S44:S45"/>
    <mergeCell ref="H46:H47"/>
    <mergeCell ref="I46:I47"/>
    <mergeCell ref="J46:J47"/>
    <mergeCell ref="K46:K47"/>
    <mergeCell ref="L46:L47"/>
    <mergeCell ref="M46:M47"/>
    <mergeCell ref="A46:A47"/>
    <mergeCell ref="B46:B47"/>
    <mergeCell ref="D46:D47"/>
    <mergeCell ref="E46:E47"/>
    <mergeCell ref="F46:F47"/>
    <mergeCell ref="G46:G47"/>
    <mergeCell ref="T46:T47"/>
    <mergeCell ref="U46:U47"/>
    <mergeCell ref="V46:V47"/>
    <mergeCell ref="W46:W47"/>
    <mergeCell ref="X46:X47"/>
    <mergeCell ref="Y46:Y47"/>
    <mergeCell ref="N46:N47"/>
    <mergeCell ref="O46:O47"/>
    <mergeCell ref="P46:P47"/>
    <mergeCell ref="Q46:Q47"/>
    <mergeCell ref="R46:R47"/>
    <mergeCell ref="S46:S47"/>
    <mergeCell ref="H48:H49"/>
    <mergeCell ref="I48:I49"/>
    <mergeCell ref="J48:J49"/>
    <mergeCell ref="K48:K49"/>
    <mergeCell ref="L48:L49"/>
    <mergeCell ref="M48:M49"/>
    <mergeCell ref="A48:A49"/>
    <mergeCell ref="B48:B49"/>
    <mergeCell ref="D48:D49"/>
    <mergeCell ref="E48:E49"/>
    <mergeCell ref="F48:F49"/>
    <mergeCell ref="G48:G49"/>
    <mergeCell ref="T48:T49"/>
    <mergeCell ref="U48:U49"/>
    <mergeCell ref="V48:V49"/>
    <mergeCell ref="W48:W49"/>
    <mergeCell ref="X48:X49"/>
    <mergeCell ref="Y48:Y49"/>
    <mergeCell ref="N48:N49"/>
    <mergeCell ref="O48:O49"/>
    <mergeCell ref="P48:P49"/>
    <mergeCell ref="Q48:Q49"/>
    <mergeCell ref="R48:R49"/>
    <mergeCell ref="S48:S49"/>
  </mergeCells>
  <pageMargins left="0.7" right="0.7" top="0.75" bottom="0.75" header="0.3" footer="0.3"/>
  <pageSetup paperSize="5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43"/>
  <sheetViews>
    <sheetView tabSelected="1" zoomScale="90" zoomScaleNormal="90" workbookViewId="0">
      <selection activeCell="Y1" sqref="Y1:Y1048576"/>
    </sheetView>
  </sheetViews>
  <sheetFormatPr baseColWidth="10" defaultColWidth="8.83203125" defaultRowHeight="15" x14ac:dyDescent="0.2"/>
  <cols>
    <col min="1" max="1" width="12.5" bestFit="1" customWidth="1"/>
    <col min="2" max="2" width="14.5" bestFit="1" customWidth="1"/>
    <col min="3" max="3" width="17.83203125" bestFit="1" customWidth="1"/>
    <col min="4" max="24" width="7" customWidth="1"/>
    <col min="25" max="25" width="0" hidden="1" customWidth="1"/>
  </cols>
  <sheetData>
    <row r="1" spans="1:25" ht="16" thickBot="1" x14ac:dyDescent="0.25">
      <c r="A1" s="1" t="s">
        <v>0</v>
      </c>
      <c r="B1" s="2" t="s">
        <v>1</v>
      </c>
      <c r="C1" s="1"/>
      <c r="D1" s="3">
        <v>1</v>
      </c>
      <c r="E1" s="3">
        <v>2</v>
      </c>
      <c r="F1" s="3">
        <v>3</v>
      </c>
      <c r="G1" s="3">
        <v>4</v>
      </c>
      <c r="H1" s="3">
        <v>5</v>
      </c>
      <c r="I1" s="3">
        <v>6</v>
      </c>
      <c r="J1" s="3">
        <v>7</v>
      </c>
      <c r="K1" s="3">
        <v>8</v>
      </c>
      <c r="L1" s="3">
        <v>9</v>
      </c>
      <c r="M1" s="3" t="s">
        <v>2</v>
      </c>
      <c r="N1" s="3">
        <v>10</v>
      </c>
      <c r="O1" s="3">
        <v>11</v>
      </c>
      <c r="P1" s="3">
        <v>12</v>
      </c>
      <c r="Q1" s="3">
        <v>13</v>
      </c>
      <c r="R1" s="3">
        <v>14</v>
      </c>
      <c r="S1" s="3">
        <v>15</v>
      </c>
      <c r="T1" s="3">
        <v>16</v>
      </c>
      <c r="U1" s="3">
        <v>17</v>
      </c>
      <c r="V1" s="3">
        <v>18</v>
      </c>
      <c r="W1" s="3" t="s">
        <v>3</v>
      </c>
      <c r="X1" s="4" t="s">
        <v>4</v>
      </c>
      <c r="Y1" s="5" t="s">
        <v>5</v>
      </c>
    </row>
    <row r="2" spans="1:25" x14ac:dyDescent="0.2">
      <c r="A2" s="14" t="s">
        <v>79</v>
      </c>
      <c r="B2" s="14">
        <f>VLOOKUP(A2,'[1]Scores - All Teams'!A:Y,25,FALSE)</f>
        <v>45</v>
      </c>
      <c r="C2" s="6" t="str">
        <f>HLOOKUP(A2,[1]Sheet6!$A:$CN,2,FALSE)</f>
        <v>Craig Eidt</v>
      </c>
      <c r="D2" s="7">
        <f>VLOOKUP($A2,'[1]Scores - All Teams'!$A:$W,3,FALSE)</f>
        <v>3</v>
      </c>
      <c r="E2" s="7">
        <f>VLOOKUP($A2,'[1]Scores - All Teams'!$A:$W,4,FALSE)</f>
        <v>3</v>
      </c>
      <c r="F2" s="7">
        <f>VLOOKUP($A2,'[1]Scores - All Teams'!$A:$W,5,FALSE)</f>
        <v>5</v>
      </c>
      <c r="G2" s="7">
        <f>VLOOKUP($A2,'[1]Scores - All Teams'!$A:$W,6,FALSE)</f>
        <v>5</v>
      </c>
      <c r="H2" s="7">
        <f>VLOOKUP($A2,'[1]Scores - All Teams'!$A:$W,7,FALSE)</f>
        <v>4</v>
      </c>
      <c r="I2" s="7">
        <f>VLOOKUP($A2,'[1]Scores - All Teams'!$A:$W,8,FALSE)</f>
        <v>5</v>
      </c>
      <c r="J2" s="7">
        <f>VLOOKUP($A2,'[1]Scores - All Teams'!$A:$W,9,FALSE)</f>
        <v>3</v>
      </c>
      <c r="K2" s="7">
        <f>VLOOKUP($A2,'[1]Scores - All Teams'!$A:$W,10,FALSE)</f>
        <v>5</v>
      </c>
      <c r="L2" s="7">
        <f>VLOOKUP($A2,'[1]Scores - All Teams'!$A:$W,11,FALSE)</f>
        <v>3</v>
      </c>
      <c r="M2" s="14">
        <f>SUM(D2:L3)</f>
        <v>36</v>
      </c>
      <c r="N2" s="7">
        <f>VLOOKUP($A2,'[1]Scores - All Teams'!$A:$W,13,FALSE)</f>
        <v>3</v>
      </c>
      <c r="O2" s="7">
        <f>VLOOKUP($A2,'[1]Scores - All Teams'!$A:$W,14,FALSE)</f>
        <v>5</v>
      </c>
      <c r="P2" s="7">
        <f>VLOOKUP($A2,'[1]Scores - All Teams'!$A:$W,15,FALSE)</f>
        <v>4</v>
      </c>
      <c r="Q2" s="7">
        <f>VLOOKUP($A2,'[1]Scores - All Teams'!$A:$W,16,FALSE)</f>
        <v>5</v>
      </c>
      <c r="R2" s="7">
        <f>VLOOKUP($A2,'[1]Scores - All Teams'!$A:$W,17,FALSE)</f>
        <v>6</v>
      </c>
      <c r="S2" s="7">
        <f>VLOOKUP($A2,'[1]Scores - All Teams'!$A:$W,18,FALSE)</f>
        <v>5</v>
      </c>
      <c r="T2" s="7">
        <f>VLOOKUP($A2,'[1]Scores - All Teams'!$A:$W,19,FALSE)</f>
        <v>4</v>
      </c>
      <c r="U2" s="7">
        <f>VLOOKUP($A2,'[1]Scores - All Teams'!$A:$W,20,FALSE)</f>
        <v>3</v>
      </c>
      <c r="V2" s="7">
        <f>VLOOKUP($A2,'[1]Scores - All Teams'!$A:$W,21,FALSE)</f>
        <v>5</v>
      </c>
      <c r="W2" s="9">
        <f>SUM(N2:V3)</f>
        <v>40</v>
      </c>
      <c r="X2" s="17">
        <f>+M2+W2</f>
        <v>76</v>
      </c>
      <c r="Y2" s="11"/>
    </row>
    <row r="3" spans="1:25" ht="16" thickBot="1" x14ac:dyDescent="0.25">
      <c r="A3" s="16"/>
      <c r="B3" s="15"/>
      <c r="C3" s="6" t="str">
        <f>HLOOKUP(A2,[1]Sheet6!$A:$CN,3,FALSE)</f>
        <v>Jeff Hannon</v>
      </c>
      <c r="D3" s="7"/>
      <c r="E3" s="7"/>
      <c r="F3" s="7"/>
      <c r="G3" s="7"/>
      <c r="H3" s="7"/>
      <c r="I3" s="7"/>
      <c r="J3" s="7"/>
      <c r="K3" s="7"/>
      <c r="L3" s="7"/>
      <c r="M3" s="15"/>
      <c r="N3" s="7"/>
      <c r="O3" s="7"/>
      <c r="P3" s="7"/>
      <c r="Q3" s="7"/>
      <c r="R3" s="7"/>
      <c r="S3" s="7"/>
      <c r="T3" s="7"/>
      <c r="U3" s="7"/>
      <c r="V3" s="7"/>
      <c r="W3" s="10"/>
      <c r="X3" s="18"/>
      <c r="Y3" s="13"/>
    </row>
    <row r="4" spans="1:25" x14ac:dyDescent="0.2">
      <c r="A4" s="14" t="s">
        <v>80</v>
      </c>
      <c r="B4" s="14">
        <f>VLOOKUP(A4,'[1]Scores - All Teams'!A:Y,25,FALSE)</f>
        <v>45</v>
      </c>
      <c r="C4" s="6" t="str">
        <f>HLOOKUP(A4,[1]Sheet6!$A:$CN,2,FALSE)</f>
        <v>Brennan Kuepfer</v>
      </c>
      <c r="D4" s="7">
        <f>VLOOKUP($A4,'[1]Scores - All Teams'!$A:$W,3,FALSE)</f>
        <v>4</v>
      </c>
      <c r="E4" s="7">
        <f>VLOOKUP($A4,'[1]Scores - All Teams'!$A:$W,4,FALSE)</f>
        <v>4</v>
      </c>
      <c r="F4" s="7">
        <f>VLOOKUP($A4,'[1]Scores - All Teams'!$A:$W,5,FALSE)</f>
        <v>3</v>
      </c>
      <c r="G4" s="7">
        <f>VLOOKUP($A4,'[1]Scores - All Teams'!$A:$W,6,FALSE)</f>
        <v>6</v>
      </c>
      <c r="H4" s="7">
        <f>VLOOKUP($A4,'[1]Scores - All Teams'!$A:$W,7,FALSE)</f>
        <v>5</v>
      </c>
      <c r="I4" s="7">
        <f>VLOOKUP($A4,'[1]Scores - All Teams'!$A:$W,8,FALSE)</f>
        <v>3</v>
      </c>
      <c r="J4" s="7">
        <f>VLOOKUP($A4,'[1]Scores - All Teams'!$A:$W,9,FALSE)</f>
        <v>3</v>
      </c>
      <c r="K4" s="7">
        <f>VLOOKUP($A4,'[1]Scores - All Teams'!$A:$W,10,FALSE)</f>
        <v>5</v>
      </c>
      <c r="L4" s="7">
        <f>VLOOKUP($A4,'[1]Scores - All Teams'!$A:$W,11,FALSE)</f>
        <v>3</v>
      </c>
      <c r="M4" s="14">
        <f t="shared" ref="M4" si="0">SUM(D4:L5)</f>
        <v>36</v>
      </c>
      <c r="N4" s="7">
        <f>VLOOKUP($A4,'[1]Scores - All Teams'!$A:$W,13,FALSE)</f>
        <v>3</v>
      </c>
      <c r="O4" s="7">
        <f>VLOOKUP($A4,'[1]Scores - All Teams'!$A:$W,14,FALSE)</f>
        <v>4</v>
      </c>
      <c r="P4" s="7">
        <f>VLOOKUP($A4,'[1]Scores - All Teams'!$A:$W,15,FALSE)</f>
        <v>4</v>
      </c>
      <c r="Q4" s="7">
        <f>VLOOKUP($A4,'[1]Scores - All Teams'!$A:$W,16,FALSE)</f>
        <v>3</v>
      </c>
      <c r="R4" s="7">
        <f>VLOOKUP($A4,'[1]Scores - All Teams'!$A:$W,17,FALSE)</f>
        <v>5</v>
      </c>
      <c r="S4" s="7">
        <f>VLOOKUP($A4,'[1]Scores - All Teams'!$A:$W,18,FALSE)</f>
        <v>4</v>
      </c>
      <c r="T4" s="7">
        <f>VLOOKUP($A4,'[1]Scores - All Teams'!$A:$W,19,FALSE)</f>
        <v>4</v>
      </c>
      <c r="U4" s="7">
        <f>VLOOKUP($A4,'[1]Scores - All Teams'!$A:$W,20,FALSE)</f>
        <v>3</v>
      </c>
      <c r="V4" s="7">
        <f>VLOOKUP($A4,'[1]Scores - All Teams'!$A:$W,21,FALSE)</f>
        <v>5</v>
      </c>
      <c r="W4" s="9">
        <f t="shared" ref="W4" si="1">SUM(N4:V5)</f>
        <v>35</v>
      </c>
      <c r="X4" s="17">
        <f t="shared" ref="X4" si="2">+M4+W4</f>
        <v>71</v>
      </c>
      <c r="Y4" s="11"/>
    </row>
    <row r="5" spans="1:25" ht="16" thickBot="1" x14ac:dyDescent="0.25">
      <c r="A5" s="16"/>
      <c r="B5" s="15"/>
      <c r="C5" s="6" t="str">
        <f>HLOOKUP(A4,[1]Sheet6!$A:$CN,3,FALSE)</f>
        <v>Kendrick Kuepfer</v>
      </c>
      <c r="D5" s="7"/>
      <c r="E5" s="7"/>
      <c r="F5" s="7"/>
      <c r="G5" s="7"/>
      <c r="H5" s="7"/>
      <c r="I5" s="7"/>
      <c r="J5" s="7"/>
      <c r="K5" s="7"/>
      <c r="L5" s="7"/>
      <c r="M5" s="15"/>
      <c r="N5" s="7"/>
      <c r="O5" s="7"/>
      <c r="P5" s="7"/>
      <c r="Q5" s="7"/>
      <c r="R5" s="7"/>
      <c r="S5" s="7"/>
      <c r="T5" s="7"/>
      <c r="U5" s="7"/>
      <c r="V5" s="7"/>
      <c r="W5" s="10"/>
      <c r="X5" s="18"/>
      <c r="Y5" s="13"/>
    </row>
    <row r="6" spans="1:25" x14ac:dyDescent="0.2">
      <c r="A6" s="14" t="s">
        <v>81</v>
      </c>
      <c r="B6" s="14">
        <f>VLOOKUP(A6,'[1]Scores - All Teams'!A:Y,25,FALSE)</f>
        <v>48</v>
      </c>
      <c r="C6" s="6" t="str">
        <f>HLOOKUP(A6,[1]Sheet6!$A:$CN,2,FALSE)</f>
        <v>Scott Lealess</v>
      </c>
      <c r="D6" s="7">
        <f>VLOOKUP($A6,'[1]Scores - All Teams'!$A:$W,3,FALSE)</f>
        <v>3</v>
      </c>
      <c r="E6" s="7">
        <f>VLOOKUP($A6,'[1]Scores - All Teams'!$A:$W,4,FALSE)</f>
        <v>4</v>
      </c>
      <c r="F6" s="7">
        <f>VLOOKUP($A6,'[1]Scores - All Teams'!$A:$W,5,FALSE)</f>
        <v>3</v>
      </c>
      <c r="G6" s="7">
        <f>VLOOKUP($A6,'[1]Scores - All Teams'!$A:$W,6,FALSE)</f>
        <v>4</v>
      </c>
      <c r="H6" s="7">
        <f>VLOOKUP($A6,'[1]Scores - All Teams'!$A:$W,7,FALSE)</f>
        <v>5</v>
      </c>
      <c r="I6" s="7">
        <f>VLOOKUP($A6,'[1]Scores - All Teams'!$A:$W,8,FALSE)</f>
        <v>4</v>
      </c>
      <c r="J6" s="7">
        <f>VLOOKUP($A6,'[1]Scores - All Teams'!$A:$W,9,FALSE)</f>
        <v>3</v>
      </c>
      <c r="K6" s="7">
        <f>VLOOKUP($A6,'[1]Scores - All Teams'!$A:$W,10,FALSE)</f>
        <v>3</v>
      </c>
      <c r="L6" s="7">
        <f>VLOOKUP($A6,'[1]Scores - All Teams'!$A:$W,11,FALSE)</f>
        <v>4</v>
      </c>
      <c r="M6" s="14">
        <f t="shared" ref="M6" si="3">SUM(D6:L7)</f>
        <v>33</v>
      </c>
      <c r="N6" s="7">
        <f>VLOOKUP($A6,'[1]Scores - All Teams'!$A:$W,13,FALSE)</f>
        <v>3</v>
      </c>
      <c r="O6" s="7">
        <f>VLOOKUP($A6,'[1]Scores - All Teams'!$A:$W,14,FALSE)</f>
        <v>4</v>
      </c>
      <c r="P6" s="7">
        <f>VLOOKUP($A6,'[1]Scores - All Teams'!$A:$W,15,FALSE)</f>
        <v>4</v>
      </c>
      <c r="Q6" s="7">
        <f>VLOOKUP($A6,'[1]Scores - All Teams'!$A:$W,16,FALSE)</f>
        <v>3</v>
      </c>
      <c r="R6" s="7">
        <f>VLOOKUP($A6,'[1]Scores - All Teams'!$A:$W,17,FALSE)</f>
        <v>4</v>
      </c>
      <c r="S6" s="7">
        <f>VLOOKUP($A6,'[1]Scores - All Teams'!$A:$W,18,FALSE)</f>
        <v>4</v>
      </c>
      <c r="T6" s="7">
        <f>VLOOKUP($A6,'[1]Scores - All Teams'!$A:$W,19,FALSE)</f>
        <v>4</v>
      </c>
      <c r="U6" s="7">
        <f>VLOOKUP($A6,'[1]Scores - All Teams'!$A:$W,20,FALSE)</f>
        <v>3</v>
      </c>
      <c r="V6" s="7">
        <f>VLOOKUP($A6,'[1]Scores - All Teams'!$A:$W,21,FALSE)</f>
        <v>4</v>
      </c>
      <c r="W6" s="9">
        <f t="shared" ref="W6" si="4">SUM(N6:V7)</f>
        <v>33</v>
      </c>
      <c r="X6" s="17">
        <f t="shared" ref="X6" si="5">+M6+W6</f>
        <v>66</v>
      </c>
      <c r="Y6" s="11"/>
    </row>
    <row r="7" spans="1:25" ht="16" thickBot="1" x14ac:dyDescent="0.25">
      <c r="A7" s="16"/>
      <c r="B7" s="15"/>
      <c r="C7" s="6" t="str">
        <f>HLOOKUP(A6,[1]Sheet6!$A:$CN,3,FALSE)</f>
        <v>Casey Halstead</v>
      </c>
      <c r="D7" s="7"/>
      <c r="E7" s="7"/>
      <c r="F7" s="7"/>
      <c r="G7" s="7"/>
      <c r="H7" s="7"/>
      <c r="I7" s="7"/>
      <c r="J7" s="7"/>
      <c r="K7" s="7"/>
      <c r="L7" s="7"/>
      <c r="M7" s="15"/>
      <c r="N7" s="7"/>
      <c r="O7" s="7"/>
      <c r="P7" s="7"/>
      <c r="Q7" s="7"/>
      <c r="R7" s="7"/>
      <c r="S7" s="7"/>
      <c r="T7" s="7"/>
      <c r="U7" s="7"/>
      <c r="V7" s="7"/>
      <c r="W7" s="10"/>
      <c r="X7" s="18"/>
      <c r="Y7" s="13"/>
    </row>
    <row r="8" spans="1:25" x14ac:dyDescent="0.2">
      <c r="A8" s="14" t="s">
        <v>82</v>
      </c>
      <c r="B8" s="14">
        <f>VLOOKUP(A8,'[1]Scores - All Teams'!A:Y,25,FALSE)</f>
        <v>48</v>
      </c>
      <c r="C8" s="6" t="str">
        <f>HLOOKUP(A8,[1]Sheet6!$A:$CN,2,FALSE)</f>
        <v>Steve Geoffrey</v>
      </c>
      <c r="D8" s="7">
        <f>VLOOKUP($A8,'[1]Scores - All Teams'!$A:$W,3,FALSE)</f>
        <v>4</v>
      </c>
      <c r="E8" s="7">
        <f>VLOOKUP($A8,'[1]Scores - All Teams'!$A:$W,4,FALSE)</f>
        <v>3</v>
      </c>
      <c r="F8" s="7">
        <f>VLOOKUP($A8,'[1]Scores - All Teams'!$A:$W,5,FALSE)</f>
        <v>2</v>
      </c>
      <c r="G8" s="7">
        <f>VLOOKUP($A8,'[1]Scores - All Teams'!$A:$W,6,FALSE)</f>
        <v>4</v>
      </c>
      <c r="H8" s="7">
        <f>VLOOKUP($A8,'[1]Scores - All Teams'!$A:$W,7,FALSE)</f>
        <v>6</v>
      </c>
      <c r="I8" s="7">
        <f>VLOOKUP($A8,'[1]Scores - All Teams'!$A:$W,8,FALSE)</f>
        <v>5</v>
      </c>
      <c r="J8" s="7">
        <f>VLOOKUP($A8,'[1]Scores - All Teams'!$A:$W,9,FALSE)</f>
        <v>2</v>
      </c>
      <c r="K8" s="7">
        <f>VLOOKUP($A8,'[1]Scores - All Teams'!$A:$W,10,FALSE)</f>
        <v>6</v>
      </c>
      <c r="L8" s="7">
        <f>VLOOKUP($A8,'[1]Scores - All Teams'!$A:$W,11,FALSE)</f>
        <v>4</v>
      </c>
      <c r="M8" s="14">
        <f t="shared" ref="M8" si="6">SUM(D8:L9)</f>
        <v>36</v>
      </c>
      <c r="N8" s="7">
        <f>VLOOKUP($A8,'[1]Scores - All Teams'!$A:$W,13,FALSE)</f>
        <v>3</v>
      </c>
      <c r="O8" s="7">
        <f>VLOOKUP($A8,'[1]Scores - All Teams'!$A:$W,14,FALSE)</f>
        <v>5</v>
      </c>
      <c r="P8" s="7">
        <f>VLOOKUP($A8,'[1]Scores - All Teams'!$A:$W,15,FALSE)</f>
        <v>5</v>
      </c>
      <c r="Q8" s="7">
        <f>VLOOKUP($A8,'[1]Scores - All Teams'!$A:$W,16,FALSE)</f>
        <v>4</v>
      </c>
      <c r="R8" s="7">
        <f>VLOOKUP($A8,'[1]Scores - All Teams'!$A:$W,17,FALSE)</f>
        <v>6</v>
      </c>
      <c r="S8" s="7">
        <f>VLOOKUP($A8,'[1]Scores - All Teams'!$A:$W,18,FALSE)</f>
        <v>5</v>
      </c>
      <c r="T8" s="7">
        <f>VLOOKUP($A8,'[1]Scores - All Teams'!$A:$W,19,FALSE)</f>
        <v>4</v>
      </c>
      <c r="U8" s="7">
        <f>VLOOKUP($A8,'[1]Scores - All Teams'!$A:$W,20,FALSE)</f>
        <v>4</v>
      </c>
      <c r="V8" s="7">
        <f>VLOOKUP($A8,'[1]Scores - All Teams'!$A:$W,21,FALSE)</f>
        <v>5</v>
      </c>
      <c r="W8" s="9">
        <f t="shared" ref="W8" si="7">SUM(N8:V9)</f>
        <v>41</v>
      </c>
      <c r="X8" s="17">
        <f t="shared" ref="X8" si="8">+M8+W8</f>
        <v>77</v>
      </c>
      <c r="Y8" s="11"/>
    </row>
    <row r="9" spans="1:25" ht="16" thickBot="1" x14ac:dyDescent="0.25">
      <c r="A9" s="16"/>
      <c r="B9" s="15"/>
      <c r="C9" s="6" t="str">
        <f>HLOOKUP(A8,[1]Sheet6!$A:$CN,3,FALSE)</f>
        <v>Mike Rohdy</v>
      </c>
      <c r="D9" s="7"/>
      <c r="E9" s="7"/>
      <c r="F9" s="7"/>
      <c r="G9" s="7"/>
      <c r="H9" s="7"/>
      <c r="I9" s="7"/>
      <c r="J9" s="7"/>
      <c r="K9" s="7"/>
      <c r="L9" s="7"/>
      <c r="M9" s="15"/>
      <c r="N9" s="7"/>
      <c r="O9" s="7"/>
      <c r="P9" s="7"/>
      <c r="Q9" s="7"/>
      <c r="R9" s="7"/>
      <c r="S9" s="7"/>
      <c r="T9" s="7"/>
      <c r="U9" s="7"/>
      <c r="V9" s="7"/>
      <c r="W9" s="10"/>
      <c r="X9" s="18"/>
      <c r="Y9" s="13"/>
    </row>
    <row r="10" spans="1:25" x14ac:dyDescent="0.2">
      <c r="A10" s="14" t="s">
        <v>83</v>
      </c>
      <c r="B10" s="14">
        <f>VLOOKUP(A10,'[1]Scores - All Teams'!A:Y,25,FALSE)</f>
        <v>48</v>
      </c>
      <c r="C10" s="6" t="str">
        <f>HLOOKUP(A10,[1]Sheet6!$A:$CN,2,FALSE)</f>
        <v>Denny Horan</v>
      </c>
      <c r="D10" s="7">
        <f>VLOOKUP($A10,'[1]Scores - All Teams'!$A:$W,3,FALSE)</f>
        <v>3</v>
      </c>
      <c r="E10" s="7">
        <f>VLOOKUP($A10,'[1]Scores - All Teams'!$A:$W,4,FALSE)</f>
        <v>4</v>
      </c>
      <c r="F10" s="7">
        <f>VLOOKUP($A10,'[1]Scores - All Teams'!$A:$W,5,FALSE)</f>
        <v>2</v>
      </c>
      <c r="G10" s="7">
        <f>VLOOKUP($A10,'[1]Scores - All Teams'!$A:$W,6,FALSE)</f>
        <v>4</v>
      </c>
      <c r="H10" s="7">
        <f>VLOOKUP($A10,'[1]Scores - All Teams'!$A:$W,7,FALSE)</f>
        <v>5</v>
      </c>
      <c r="I10" s="7">
        <f>VLOOKUP($A10,'[1]Scores - All Teams'!$A:$W,8,FALSE)</f>
        <v>4</v>
      </c>
      <c r="J10" s="7">
        <f>VLOOKUP($A10,'[1]Scores - All Teams'!$A:$W,9,FALSE)</f>
        <v>3</v>
      </c>
      <c r="K10" s="7">
        <f>VLOOKUP($A10,'[1]Scores - All Teams'!$A:$W,10,FALSE)</f>
        <v>5</v>
      </c>
      <c r="L10" s="7">
        <f>VLOOKUP($A10,'[1]Scores - All Teams'!$A:$W,11,FALSE)</f>
        <v>6</v>
      </c>
      <c r="M10" s="14">
        <f t="shared" ref="M10" si="9">SUM(D10:L11)</f>
        <v>36</v>
      </c>
      <c r="N10" s="7">
        <f>VLOOKUP($A10,'[1]Scores - All Teams'!$A:$W,13,FALSE)</f>
        <v>3</v>
      </c>
      <c r="O10" s="7">
        <f>VLOOKUP($A10,'[1]Scores - All Teams'!$A:$W,14,FALSE)</f>
        <v>4</v>
      </c>
      <c r="P10" s="7">
        <f>VLOOKUP($A10,'[1]Scores - All Teams'!$A:$W,15,FALSE)</f>
        <v>5</v>
      </c>
      <c r="Q10" s="7">
        <f>VLOOKUP($A10,'[1]Scores - All Teams'!$A:$W,16,FALSE)</f>
        <v>4</v>
      </c>
      <c r="R10" s="7">
        <f>VLOOKUP($A10,'[1]Scores - All Teams'!$A:$W,17,FALSE)</f>
        <v>4</v>
      </c>
      <c r="S10" s="7">
        <f>VLOOKUP($A10,'[1]Scores - All Teams'!$A:$W,18,FALSE)</f>
        <v>6</v>
      </c>
      <c r="T10" s="7">
        <f>VLOOKUP($A10,'[1]Scores - All Teams'!$A:$W,19,FALSE)</f>
        <v>3</v>
      </c>
      <c r="U10" s="7">
        <f>VLOOKUP($A10,'[1]Scores - All Teams'!$A:$W,20,FALSE)</f>
        <v>3</v>
      </c>
      <c r="V10" s="7">
        <f>VLOOKUP($A10,'[1]Scores - All Teams'!$A:$W,21,FALSE)</f>
        <v>4</v>
      </c>
      <c r="W10" s="9">
        <f t="shared" ref="W10" si="10">SUM(N10:V11)</f>
        <v>36</v>
      </c>
      <c r="X10" s="17">
        <f t="shared" ref="X10" si="11">+M10+W10</f>
        <v>72</v>
      </c>
      <c r="Y10" s="11"/>
    </row>
    <row r="11" spans="1:25" ht="16" thickBot="1" x14ac:dyDescent="0.25">
      <c r="A11" s="16"/>
      <c r="B11" s="15"/>
      <c r="C11" s="6" t="str">
        <f>HLOOKUP(A10,[1]Sheet6!$A:$CN,3,FALSE)</f>
        <v>Tom Uniac</v>
      </c>
      <c r="D11" s="7"/>
      <c r="E11" s="7"/>
      <c r="F11" s="7"/>
      <c r="G11" s="7"/>
      <c r="H11" s="7"/>
      <c r="I11" s="7"/>
      <c r="J11" s="7"/>
      <c r="K11" s="7"/>
      <c r="L11" s="7"/>
      <c r="M11" s="15"/>
      <c r="N11" s="7"/>
      <c r="O11" s="7"/>
      <c r="P11" s="7"/>
      <c r="Q11" s="7"/>
      <c r="R11" s="7"/>
      <c r="S11" s="7"/>
      <c r="T11" s="7"/>
      <c r="U11" s="7"/>
      <c r="V11" s="7"/>
      <c r="W11" s="10"/>
      <c r="X11" s="18"/>
      <c r="Y11" s="13"/>
    </row>
    <row r="12" spans="1:25" x14ac:dyDescent="0.2">
      <c r="A12" s="14" t="s">
        <v>84</v>
      </c>
      <c r="B12" s="14">
        <f>VLOOKUP(A12,'[1]Scores - All Teams'!A:Y,25,FALSE)</f>
        <v>50</v>
      </c>
      <c r="C12" s="6" t="str">
        <f>HLOOKUP(A12,[1]Sheet6!$A:$CN,2,FALSE)</f>
        <v>Bill Hilton Jr.</v>
      </c>
      <c r="D12" s="7">
        <f>VLOOKUP($A12,'[1]Scores - All Teams'!$A:$W,3,FALSE)</f>
        <v>5</v>
      </c>
      <c r="E12" s="7">
        <f>VLOOKUP($A12,'[1]Scores - All Teams'!$A:$W,4,FALSE)</f>
        <v>5</v>
      </c>
      <c r="F12" s="7">
        <f>VLOOKUP($A12,'[1]Scores - All Teams'!$A:$W,5,FALSE)</f>
        <v>2</v>
      </c>
      <c r="G12" s="7">
        <f>VLOOKUP($A12,'[1]Scores - All Teams'!$A:$W,6,FALSE)</f>
        <v>5</v>
      </c>
      <c r="H12" s="7">
        <f>VLOOKUP($A12,'[1]Scores - All Teams'!$A:$W,7,FALSE)</f>
        <v>5</v>
      </c>
      <c r="I12" s="7">
        <f>VLOOKUP($A12,'[1]Scores - All Teams'!$A:$W,8,FALSE)</f>
        <v>5</v>
      </c>
      <c r="J12" s="7">
        <f>VLOOKUP($A12,'[1]Scores - All Teams'!$A:$W,9,FALSE)</f>
        <v>3</v>
      </c>
      <c r="K12" s="7">
        <f>VLOOKUP($A12,'[1]Scores - All Teams'!$A:$W,10,FALSE)</f>
        <v>5</v>
      </c>
      <c r="L12" s="7">
        <f>VLOOKUP($A12,'[1]Scores - All Teams'!$A:$W,11,FALSE)</f>
        <v>3</v>
      </c>
      <c r="M12" s="14">
        <f t="shared" ref="M12" si="12">SUM(D12:L13)</f>
        <v>38</v>
      </c>
      <c r="N12" s="7">
        <f>VLOOKUP($A12,'[1]Scores - All Teams'!$A:$W,13,FALSE)</f>
        <v>3</v>
      </c>
      <c r="O12" s="7">
        <f>VLOOKUP($A12,'[1]Scores - All Teams'!$A:$W,14,FALSE)</f>
        <v>4</v>
      </c>
      <c r="P12" s="7">
        <f>VLOOKUP($A12,'[1]Scores - All Teams'!$A:$W,15,FALSE)</f>
        <v>4</v>
      </c>
      <c r="Q12" s="7">
        <f>VLOOKUP($A12,'[1]Scores - All Teams'!$A:$W,16,FALSE)</f>
        <v>4</v>
      </c>
      <c r="R12" s="7">
        <f>VLOOKUP($A12,'[1]Scores - All Teams'!$A:$W,17,FALSE)</f>
        <v>6</v>
      </c>
      <c r="S12" s="7">
        <f>VLOOKUP($A12,'[1]Scores - All Teams'!$A:$W,18,FALSE)</f>
        <v>4</v>
      </c>
      <c r="T12" s="7">
        <f>VLOOKUP($A12,'[1]Scores - All Teams'!$A:$W,19,FALSE)</f>
        <v>5</v>
      </c>
      <c r="U12" s="7">
        <f>VLOOKUP($A12,'[1]Scores - All Teams'!$A:$W,20,FALSE)</f>
        <v>3</v>
      </c>
      <c r="V12" s="7">
        <f>VLOOKUP($A12,'[1]Scores - All Teams'!$A:$W,21,FALSE)</f>
        <v>4</v>
      </c>
      <c r="W12" s="9">
        <f t="shared" ref="W12" si="13">SUM(N12:V13)</f>
        <v>37</v>
      </c>
      <c r="X12" s="17">
        <f t="shared" ref="X12" si="14">+M12+W12</f>
        <v>75</v>
      </c>
      <c r="Y12" s="11"/>
    </row>
    <row r="13" spans="1:25" ht="16" thickBot="1" x14ac:dyDescent="0.25">
      <c r="A13" s="16"/>
      <c r="B13" s="15"/>
      <c r="C13" s="6" t="str">
        <f>HLOOKUP(A12,[1]Sheet6!$A:$CN,3,FALSE)</f>
        <v>Gord Cormier</v>
      </c>
      <c r="D13" s="7"/>
      <c r="E13" s="7"/>
      <c r="F13" s="7"/>
      <c r="G13" s="7"/>
      <c r="H13" s="7"/>
      <c r="I13" s="7"/>
      <c r="J13" s="7"/>
      <c r="K13" s="7"/>
      <c r="L13" s="7"/>
      <c r="M13" s="15"/>
      <c r="N13" s="7"/>
      <c r="O13" s="7"/>
      <c r="P13" s="7"/>
      <c r="Q13" s="7"/>
      <c r="R13" s="7"/>
      <c r="S13" s="7"/>
      <c r="T13" s="7"/>
      <c r="U13" s="7"/>
      <c r="V13" s="7"/>
      <c r="W13" s="10"/>
      <c r="X13" s="18"/>
      <c r="Y13" s="13"/>
    </row>
    <row r="14" spans="1:25" x14ac:dyDescent="0.2">
      <c r="A14" s="14" t="s">
        <v>85</v>
      </c>
      <c r="B14" s="14">
        <f>VLOOKUP(A14,'[1]Scores - All Teams'!A:Y,25,FALSE)</f>
        <v>50</v>
      </c>
      <c r="C14" s="6" t="str">
        <f>HLOOKUP(A14,[1]Sheet6!$A:$CN,2,FALSE)</f>
        <v>Tom Shean</v>
      </c>
      <c r="D14" s="7">
        <f>VLOOKUP($A14,'[1]Scores - All Teams'!$A:$W,3,FALSE)</f>
        <v>4</v>
      </c>
      <c r="E14" s="7">
        <f>VLOOKUP($A14,'[1]Scores - All Teams'!$A:$W,4,FALSE)</f>
        <v>6</v>
      </c>
      <c r="F14" s="7">
        <f>VLOOKUP($A14,'[1]Scores - All Teams'!$A:$W,5,FALSE)</f>
        <v>3</v>
      </c>
      <c r="G14" s="7">
        <f>VLOOKUP($A14,'[1]Scores - All Teams'!$A:$W,6,FALSE)</f>
        <v>5</v>
      </c>
      <c r="H14" s="7">
        <f>VLOOKUP($A14,'[1]Scores - All Teams'!$A:$W,7,FALSE)</f>
        <v>6</v>
      </c>
      <c r="I14" s="7">
        <f>VLOOKUP($A14,'[1]Scores - All Teams'!$A:$W,8,FALSE)</f>
        <v>5</v>
      </c>
      <c r="J14" s="7">
        <f>VLOOKUP($A14,'[1]Scores - All Teams'!$A:$W,9,FALSE)</f>
        <v>4</v>
      </c>
      <c r="K14" s="7">
        <f>VLOOKUP($A14,'[1]Scores - All Teams'!$A:$W,10,FALSE)</f>
        <v>8</v>
      </c>
      <c r="L14" s="7">
        <f>VLOOKUP($A14,'[1]Scores - All Teams'!$A:$W,11,FALSE)</f>
        <v>4</v>
      </c>
      <c r="M14" s="14">
        <f t="shared" ref="M14" si="15">SUM(D14:L15)</f>
        <v>45</v>
      </c>
      <c r="N14" s="7">
        <f>VLOOKUP($A14,'[1]Scores - All Teams'!$A:$W,13,FALSE)</f>
        <v>4</v>
      </c>
      <c r="O14" s="7">
        <f>VLOOKUP($A14,'[1]Scores - All Teams'!$A:$W,14,FALSE)</f>
        <v>4</v>
      </c>
      <c r="P14" s="7">
        <f>VLOOKUP($A14,'[1]Scores - All Teams'!$A:$W,15,FALSE)</f>
        <v>4</v>
      </c>
      <c r="Q14" s="7">
        <f>VLOOKUP($A14,'[1]Scores - All Teams'!$A:$W,16,FALSE)</f>
        <v>4</v>
      </c>
      <c r="R14" s="7">
        <f>VLOOKUP($A14,'[1]Scores - All Teams'!$A:$W,17,FALSE)</f>
        <v>6</v>
      </c>
      <c r="S14" s="7">
        <f>VLOOKUP($A14,'[1]Scores - All Teams'!$A:$W,18,FALSE)</f>
        <v>6</v>
      </c>
      <c r="T14" s="7">
        <f>VLOOKUP($A14,'[1]Scores - All Teams'!$A:$W,19,FALSE)</f>
        <v>5</v>
      </c>
      <c r="U14" s="7">
        <f>VLOOKUP($A14,'[1]Scores - All Teams'!$A:$W,20,FALSE)</f>
        <v>3</v>
      </c>
      <c r="V14" s="7">
        <f>VLOOKUP($A14,'[1]Scores - All Teams'!$A:$W,21,FALSE)</f>
        <v>5</v>
      </c>
      <c r="W14" s="9">
        <f t="shared" ref="W14" si="16">SUM(N14:V15)</f>
        <v>41</v>
      </c>
      <c r="X14" s="17">
        <f t="shared" ref="X14" si="17">+M14+W14</f>
        <v>86</v>
      </c>
      <c r="Y14" s="11"/>
    </row>
    <row r="15" spans="1:25" ht="16" thickBot="1" x14ac:dyDescent="0.25">
      <c r="A15" s="16"/>
      <c r="B15" s="15"/>
      <c r="C15" s="6" t="str">
        <f>HLOOKUP(A14,[1]Sheet6!$A:$CN,3,FALSE)</f>
        <v>Joe Jackson</v>
      </c>
      <c r="D15" s="7"/>
      <c r="E15" s="7"/>
      <c r="F15" s="7"/>
      <c r="G15" s="7"/>
      <c r="H15" s="7"/>
      <c r="I15" s="7"/>
      <c r="J15" s="7"/>
      <c r="K15" s="7"/>
      <c r="L15" s="7"/>
      <c r="M15" s="15"/>
      <c r="N15" s="7"/>
      <c r="O15" s="7"/>
      <c r="P15" s="7"/>
      <c r="Q15" s="7"/>
      <c r="R15" s="7"/>
      <c r="S15" s="7"/>
      <c r="T15" s="7"/>
      <c r="U15" s="7"/>
      <c r="V15" s="7"/>
      <c r="W15" s="10"/>
      <c r="X15" s="18"/>
      <c r="Y15" s="13"/>
    </row>
    <row r="16" spans="1:25" x14ac:dyDescent="0.2">
      <c r="A16" s="14" t="s">
        <v>86</v>
      </c>
      <c r="B16" s="14">
        <f>VLOOKUP(A16,'[1]Scores - All Teams'!A:Y,25,FALSE)</f>
        <v>50</v>
      </c>
      <c r="C16" s="6" t="str">
        <f>HLOOKUP(A16,[1]Sheet6!$A:$CN,2,FALSE)</f>
        <v>Ryan Campbell</v>
      </c>
      <c r="D16" s="7">
        <f>VLOOKUP($A16,'[1]Scores - All Teams'!$A:$W,3,FALSE)</f>
        <v>4</v>
      </c>
      <c r="E16" s="7">
        <f>VLOOKUP($A16,'[1]Scores - All Teams'!$A:$W,4,FALSE)</f>
        <v>4</v>
      </c>
      <c r="F16" s="7">
        <f>VLOOKUP($A16,'[1]Scores - All Teams'!$A:$W,5,FALSE)</f>
        <v>4</v>
      </c>
      <c r="G16" s="7">
        <f>VLOOKUP($A16,'[1]Scores - All Teams'!$A:$W,6,FALSE)</f>
        <v>4</v>
      </c>
      <c r="H16" s="7">
        <f>VLOOKUP($A16,'[1]Scores - All Teams'!$A:$W,7,FALSE)</f>
        <v>5</v>
      </c>
      <c r="I16" s="7">
        <f>VLOOKUP($A16,'[1]Scores - All Teams'!$A:$W,8,FALSE)</f>
        <v>6</v>
      </c>
      <c r="J16" s="7">
        <f>VLOOKUP($A16,'[1]Scores - All Teams'!$A:$W,9,FALSE)</f>
        <v>3</v>
      </c>
      <c r="K16" s="7">
        <f>VLOOKUP($A16,'[1]Scores - All Teams'!$A:$W,10,FALSE)</f>
        <v>5</v>
      </c>
      <c r="L16" s="7">
        <f>VLOOKUP($A16,'[1]Scores - All Teams'!$A:$W,11,FALSE)</f>
        <v>4</v>
      </c>
      <c r="M16" s="14">
        <f t="shared" ref="M16" si="18">SUM(D16:L17)</f>
        <v>39</v>
      </c>
      <c r="N16" s="7">
        <f>VLOOKUP($A16,'[1]Scores - All Teams'!$A:$W,13,FALSE)</f>
        <v>4</v>
      </c>
      <c r="O16" s="7">
        <f>VLOOKUP($A16,'[1]Scores - All Teams'!$A:$W,14,FALSE)</f>
        <v>6</v>
      </c>
      <c r="P16" s="7">
        <f>VLOOKUP($A16,'[1]Scores - All Teams'!$A:$W,15,FALSE)</f>
        <v>4</v>
      </c>
      <c r="Q16" s="7">
        <f>VLOOKUP($A16,'[1]Scores - All Teams'!$A:$W,16,FALSE)</f>
        <v>2</v>
      </c>
      <c r="R16" s="7">
        <f>VLOOKUP($A16,'[1]Scores - All Teams'!$A:$W,17,FALSE)</f>
        <v>5</v>
      </c>
      <c r="S16" s="7">
        <f>VLOOKUP($A16,'[1]Scores - All Teams'!$A:$W,18,FALSE)</f>
        <v>4</v>
      </c>
      <c r="T16" s="7">
        <f>VLOOKUP($A16,'[1]Scores - All Teams'!$A:$W,19,FALSE)</f>
        <v>4</v>
      </c>
      <c r="U16" s="7">
        <f>VLOOKUP($A16,'[1]Scores - All Teams'!$A:$W,20,FALSE)</f>
        <v>5</v>
      </c>
      <c r="V16" s="7">
        <f>VLOOKUP($A16,'[1]Scores - All Teams'!$A:$W,21,FALSE)</f>
        <v>5</v>
      </c>
      <c r="W16" s="9">
        <f t="shared" ref="W16" si="19">SUM(N16:V17)</f>
        <v>39</v>
      </c>
      <c r="X16" s="17">
        <f t="shared" ref="X16" si="20">+M16+W16</f>
        <v>78</v>
      </c>
      <c r="Y16" s="11"/>
    </row>
    <row r="17" spans="1:25" ht="16" thickBot="1" x14ac:dyDescent="0.25">
      <c r="A17" s="16"/>
      <c r="B17" s="15"/>
      <c r="C17" s="6" t="str">
        <f>HLOOKUP(A16,[1]Sheet6!$A:$CN,3,FALSE)</f>
        <v>Xay Sayavongsa</v>
      </c>
      <c r="D17" s="7"/>
      <c r="E17" s="7"/>
      <c r="F17" s="7"/>
      <c r="G17" s="7"/>
      <c r="H17" s="7"/>
      <c r="I17" s="7"/>
      <c r="J17" s="7"/>
      <c r="K17" s="7"/>
      <c r="L17" s="7"/>
      <c r="M17" s="15"/>
      <c r="N17" s="7"/>
      <c r="O17" s="7"/>
      <c r="P17" s="7"/>
      <c r="Q17" s="7"/>
      <c r="R17" s="7"/>
      <c r="S17" s="7"/>
      <c r="T17" s="7"/>
      <c r="U17" s="7"/>
      <c r="V17" s="7"/>
      <c r="W17" s="10"/>
      <c r="X17" s="18"/>
      <c r="Y17" s="13"/>
    </row>
    <row r="18" spans="1:25" x14ac:dyDescent="0.2">
      <c r="A18" s="14" t="s">
        <v>87</v>
      </c>
      <c r="B18" s="14">
        <f>VLOOKUP(A18,'[1]Scores - All Teams'!A:Y,25,FALSE)</f>
        <v>50</v>
      </c>
      <c r="C18" s="6" t="str">
        <f>HLOOKUP(A18,[1]Sheet6!$A:$CN,2,FALSE)</f>
        <v>Pierre Cnocheart</v>
      </c>
      <c r="D18" s="7">
        <f>VLOOKUP($A18,'[1]Scores - All Teams'!$A:$W,3,FALSE)</f>
        <v>5</v>
      </c>
      <c r="E18" s="7">
        <f>VLOOKUP($A18,'[1]Scores - All Teams'!$A:$W,4,FALSE)</f>
        <v>5</v>
      </c>
      <c r="F18" s="7">
        <f>VLOOKUP($A18,'[1]Scores - All Teams'!$A:$W,5,FALSE)</f>
        <v>3</v>
      </c>
      <c r="G18" s="7">
        <f>VLOOKUP($A18,'[1]Scores - All Teams'!$A:$W,6,FALSE)</f>
        <v>4</v>
      </c>
      <c r="H18" s="7">
        <f>VLOOKUP($A18,'[1]Scores - All Teams'!$A:$W,7,FALSE)</f>
        <v>6</v>
      </c>
      <c r="I18" s="7">
        <f>VLOOKUP($A18,'[1]Scores - All Teams'!$A:$W,8,FALSE)</f>
        <v>5</v>
      </c>
      <c r="J18" s="7">
        <f>VLOOKUP($A18,'[1]Scores - All Teams'!$A:$W,9,FALSE)</f>
        <v>3</v>
      </c>
      <c r="K18" s="7">
        <f>VLOOKUP($A18,'[1]Scores - All Teams'!$A:$W,10,FALSE)</f>
        <v>6</v>
      </c>
      <c r="L18" s="7">
        <f>VLOOKUP($A18,'[1]Scores - All Teams'!$A:$W,11,FALSE)</f>
        <v>4</v>
      </c>
      <c r="M18" s="14">
        <f t="shared" ref="M18" si="21">SUM(D18:L19)</f>
        <v>41</v>
      </c>
      <c r="N18" s="7">
        <f>VLOOKUP($A18,'[1]Scores - All Teams'!$A:$W,13,FALSE)</f>
        <v>4</v>
      </c>
      <c r="O18" s="7">
        <f>VLOOKUP($A18,'[1]Scores - All Teams'!$A:$W,14,FALSE)</f>
        <v>5</v>
      </c>
      <c r="P18" s="7">
        <f>VLOOKUP($A18,'[1]Scores - All Teams'!$A:$W,15,FALSE)</f>
        <v>5</v>
      </c>
      <c r="Q18" s="7">
        <f>VLOOKUP($A18,'[1]Scores - All Teams'!$A:$W,16,FALSE)</f>
        <v>4</v>
      </c>
      <c r="R18" s="7">
        <f>VLOOKUP($A18,'[1]Scores - All Teams'!$A:$W,17,FALSE)</f>
        <v>5</v>
      </c>
      <c r="S18" s="7">
        <f>VLOOKUP($A18,'[1]Scores - All Teams'!$A:$W,18,FALSE)</f>
        <v>7</v>
      </c>
      <c r="T18" s="7">
        <f>VLOOKUP($A18,'[1]Scores - All Teams'!$A:$W,19,FALSE)</f>
        <v>5</v>
      </c>
      <c r="U18" s="7">
        <f>VLOOKUP($A18,'[1]Scores - All Teams'!$A:$W,20,FALSE)</f>
        <v>4</v>
      </c>
      <c r="V18" s="7">
        <f>VLOOKUP($A18,'[1]Scores - All Teams'!$A:$W,21,FALSE)</f>
        <v>7</v>
      </c>
      <c r="W18" s="9">
        <f t="shared" ref="W18" si="22">SUM(N18:V19)</f>
        <v>46</v>
      </c>
      <c r="X18" s="17">
        <f t="shared" ref="X18" si="23">+M18+W18</f>
        <v>87</v>
      </c>
      <c r="Y18" s="11"/>
    </row>
    <row r="19" spans="1:25" ht="16" thickBot="1" x14ac:dyDescent="0.25">
      <c r="A19" s="16"/>
      <c r="B19" s="15"/>
      <c r="C19" s="6" t="str">
        <f>HLOOKUP(A18,[1]Sheet6!$A:$CN,3,FALSE)</f>
        <v>Chris McKinnon</v>
      </c>
      <c r="D19" s="7"/>
      <c r="E19" s="7"/>
      <c r="F19" s="7"/>
      <c r="G19" s="7"/>
      <c r="H19" s="7"/>
      <c r="I19" s="7"/>
      <c r="J19" s="7"/>
      <c r="K19" s="7"/>
      <c r="L19" s="7"/>
      <c r="M19" s="15"/>
      <c r="N19" s="7"/>
      <c r="O19" s="7"/>
      <c r="P19" s="7"/>
      <c r="Q19" s="7"/>
      <c r="R19" s="7"/>
      <c r="S19" s="7"/>
      <c r="T19" s="7"/>
      <c r="U19" s="7"/>
      <c r="V19" s="7"/>
      <c r="W19" s="10"/>
      <c r="X19" s="18"/>
      <c r="Y19" s="13"/>
    </row>
    <row r="20" spans="1:25" x14ac:dyDescent="0.2">
      <c r="A20" s="14" t="s">
        <v>88</v>
      </c>
      <c r="B20" s="14">
        <f>VLOOKUP(A20,'[1]Scores - All Teams'!A:Y,25,FALSE)</f>
        <v>50</v>
      </c>
      <c r="C20" s="6" t="str">
        <f>HLOOKUP(A20,[1]Sheet6!$A:$CN,2,FALSE)</f>
        <v>Phil O'Donnell</v>
      </c>
      <c r="D20" s="7">
        <f>VLOOKUP($A20,'[1]Scores - All Teams'!$A:$W,3,FALSE)</f>
        <v>5</v>
      </c>
      <c r="E20" s="7">
        <f>VLOOKUP($A20,'[1]Scores - All Teams'!$A:$W,4,FALSE)</f>
        <v>5</v>
      </c>
      <c r="F20" s="7">
        <f>VLOOKUP($A20,'[1]Scores - All Teams'!$A:$W,5,FALSE)</f>
        <v>4</v>
      </c>
      <c r="G20" s="7">
        <f>VLOOKUP($A20,'[1]Scores - All Teams'!$A:$W,6,FALSE)</f>
        <v>5</v>
      </c>
      <c r="H20" s="7">
        <f>VLOOKUP($A20,'[1]Scores - All Teams'!$A:$W,7,FALSE)</f>
        <v>5</v>
      </c>
      <c r="I20" s="7">
        <f>VLOOKUP($A20,'[1]Scores - All Teams'!$A:$W,8,FALSE)</f>
        <v>5</v>
      </c>
      <c r="J20" s="7">
        <f>VLOOKUP($A20,'[1]Scores - All Teams'!$A:$W,9,FALSE)</f>
        <v>3</v>
      </c>
      <c r="K20" s="7">
        <f>VLOOKUP($A20,'[1]Scores - All Teams'!$A:$W,10,FALSE)</f>
        <v>5</v>
      </c>
      <c r="L20" s="7">
        <f>VLOOKUP($A20,'[1]Scores - All Teams'!$A:$W,11,FALSE)</f>
        <v>2</v>
      </c>
      <c r="M20" s="14">
        <f t="shared" ref="M20" si="24">SUM(D20:L21)</f>
        <v>39</v>
      </c>
      <c r="N20" s="7">
        <f>VLOOKUP($A20,'[1]Scores - All Teams'!$A:$W,13,FALSE)</f>
        <v>3</v>
      </c>
      <c r="O20" s="7">
        <f>VLOOKUP($A20,'[1]Scores - All Teams'!$A:$W,14,FALSE)</f>
        <v>4</v>
      </c>
      <c r="P20" s="7">
        <f>VLOOKUP($A20,'[1]Scores - All Teams'!$A:$W,15,FALSE)</f>
        <v>4</v>
      </c>
      <c r="Q20" s="7">
        <f>VLOOKUP($A20,'[1]Scores - All Teams'!$A:$W,16,FALSE)</f>
        <v>6</v>
      </c>
      <c r="R20" s="7">
        <f>VLOOKUP($A20,'[1]Scores - All Teams'!$A:$W,17,FALSE)</f>
        <v>5</v>
      </c>
      <c r="S20" s="7">
        <f>VLOOKUP($A20,'[1]Scores - All Teams'!$A:$W,18,FALSE)</f>
        <v>5</v>
      </c>
      <c r="T20" s="7">
        <f>VLOOKUP($A20,'[1]Scores - All Teams'!$A:$W,19,FALSE)</f>
        <v>4</v>
      </c>
      <c r="U20" s="7">
        <f>VLOOKUP($A20,'[1]Scores - All Teams'!$A:$W,20,FALSE)</f>
        <v>4</v>
      </c>
      <c r="V20" s="7">
        <f>VLOOKUP($A20,'[1]Scores - All Teams'!$A:$W,21,FALSE)</f>
        <v>8</v>
      </c>
      <c r="W20" s="9">
        <f t="shared" ref="W20" si="25">SUM(N20:V21)</f>
        <v>43</v>
      </c>
      <c r="X20" s="17">
        <f t="shared" ref="X20" si="26">+M20+W20</f>
        <v>82</v>
      </c>
      <c r="Y20" s="11"/>
    </row>
    <row r="21" spans="1:25" ht="16" thickBot="1" x14ac:dyDescent="0.25">
      <c r="A21" s="16"/>
      <c r="B21" s="15"/>
      <c r="C21" s="6" t="str">
        <f>HLOOKUP(A20,[1]Sheet6!$A:$CN,3,FALSE)</f>
        <v>Matt Neubrand</v>
      </c>
      <c r="D21" s="7"/>
      <c r="E21" s="7"/>
      <c r="F21" s="7"/>
      <c r="G21" s="7"/>
      <c r="H21" s="7"/>
      <c r="I21" s="7"/>
      <c r="J21" s="7"/>
      <c r="K21" s="7"/>
      <c r="L21" s="7"/>
      <c r="M21" s="15"/>
      <c r="N21" s="7"/>
      <c r="O21" s="7"/>
      <c r="P21" s="7"/>
      <c r="Q21" s="7"/>
      <c r="R21" s="7"/>
      <c r="S21" s="7"/>
      <c r="T21" s="7"/>
      <c r="U21" s="7"/>
      <c r="V21" s="7"/>
      <c r="W21" s="10"/>
      <c r="X21" s="18"/>
      <c r="Y21" s="13"/>
    </row>
    <row r="22" spans="1:25" x14ac:dyDescent="0.2">
      <c r="A22" s="14" t="s">
        <v>89</v>
      </c>
      <c r="B22" s="14">
        <f>VLOOKUP(A22,'[1]Scores - All Teams'!A:Y,25,FALSE)</f>
        <v>60</v>
      </c>
      <c r="C22" s="6" t="str">
        <f>HLOOKUP(A22,[1]Sheet6!$A:$CN,2,FALSE)</f>
        <v>Brian Eidt</v>
      </c>
      <c r="D22" s="7">
        <f>VLOOKUP($A22,'[1]Scores - All Teams'!$A:$W,3,FALSE)</f>
        <v>4</v>
      </c>
      <c r="E22" s="7">
        <f>VLOOKUP($A22,'[1]Scores - All Teams'!$A:$W,4,FALSE)</f>
        <v>4</v>
      </c>
      <c r="F22" s="7">
        <f>VLOOKUP($A22,'[1]Scores - All Teams'!$A:$W,5,FALSE)</f>
        <v>3</v>
      </c>
      <c r="G22" s="7">
        <f>VLOOKUP($A22,'[1]Scores - All Teams'!$A:$W,6,FALSE)</f>
        <v>6</v>
      </c>
      <c r="H22" s="7">
        <f>VLOOKUP($A22,'[1]Scores - All Teams'!$A:$W,7,FALSE)</f>
        <v>5</v>
      </c>
      <c r="I22" s="7">
        <f>VLOOKUP($A22,'[1]Scores - All Teams'!$A:$W,8,FALSE)</f>
        <v>4</v>
      </c>
      <c r="J22" s="7">
        <f>VLOOKUP($A22,'[1]Scores - All Teams'!$A:$W,9,FALSE)</f>
        <v>3</v>
      </c>
      <c r="K22" s="7">
        <f>VLOOKUP($A22,'[1]Scores - All Teams'!$A:$W,10,FALSE)</f>
        <v>8</v>
      </c>
      <c r="L22" s="7">
        <f>VLOOKUP($A22,'[1]Scores - All Teams'!$A:$W,11,FALSE)</f>
        <v>3</v>
      </c>
      <c r="M22" s="14">
        <f t="shared" ref="M22" si="27">SUM(D22:L23)</f>
        <v>40</v>
      </c>
      <c r="N22" s="7">
        <f>VLOOKUP($A22,'[1]Scores - All Teams'!$A:$W,13,FALSE)</f>
        <v>3</v>
      </c>
      <c r="O22" s="7">
        <f>VLOOKUP($A22,'[1]Scores - All Teams'!$A:$W,14,FALSE)</f>
        <v>6</v>
      </c>
      <c r="P22" s="7">
        <f>VLOOKUP($A22,'[1]Scores - All Teams'!$A:$W,15,FALSE)</f>
        <v>4</v>
      </c>
      <c r="Q22" s="7">
        <f>VLOOKUP($A22,'[1]Scores - All Teams'!$A:$W,16,FALSE)</f>
        <v>3</v>
      </c>
      <c r="R22" s="7">
        <f>VLOOKUP($A22,'[1]Scores - All Teams'!$A:$W,17,FALSE)</f>
        <v>5</v>
      </c>
      <c r="S22" s="7">
        <f>VLOOKUP($A22,'[1]Scores - All Teams'!$A:$W,18,FALSE)</f>
        <v>4</v>
      </c>
      <c r="T22" s="7">
        <f>VLOOKUP($A22,'[1]Scores - All Teams'!$A:$W,19,FALSE)</f>
        <v>4</v>
      </c>
      <c r="U22" s="7">
        <f>VLOOKUP($A22,'[1]Scores - All Teams'!$A:$W,20,FALSE)</f>
        <v>6</v>
      </c>
      <c r="V22" s="7">
        <f>VLOOKUP($A22,'[1]Scores - All Teams'!$A:$W,21,FALSE)</f>
        <v>5</v>
      </c>
      <c r="W22" s="9">
        <f t="shared" ref="W22" si="28">SUM(N22:V23)</f>
        <v>40</v>
      </c>
      <c r="X22" s="17">
        <f t="shared" ref="X22" si="29">+M22+W22</f>
        <v>80</v>
      </c>
      <c r="Y22" s="11"/>
    </row>
    <row r="23" spans="1:25" ht="16" thickBot="1" x14ac:dyDescent="0.25">
      <c r="A23" s="16"/>
      <c r="B23" s="15"/>
      <c r="C23" s="6" t="str">
        <f>HLOOKUP(A22,[1]Sheet6!$A:$CN,3,FALSE)</f>
        <v>Don Freeman</v>
      </c>
      <c r="D23" s="7"/>
      <c r="E23" s="7"/>
      <c r="F23" s="7"/>
      <c r="G23" s="7"/>
      <c r="H23" s="7"/>
      <c r="I23" s="7"/>
      <c r="J23" s="7"/>
      <c r="K23" s="7"/>
      <c r="L23" s="7"/>
      <c r="M23" s="15"/>
      <c r="N23" s="7"/>
      <c r="O23" s="7"/>
      <c r="P23" s="7"/>
      <c r="Q23" s="7"/>
      <c r="R23" s="7"/>
      <c r="S23" s="7"/>
      <c r="T23" s="7"/>
      <c r="U23" s="7"/>
      <c r="V23" s="7"/>
      <c r="W23" s="10"/>
      <c r="X23" s="18"/>
      <c r="Y23" s="13"/>
    </row>
    <row r="24" spans="1:25" x14ac:dyDescent="0.2">
      <c r="A24" s="14" t="s">
        <v>90</v>
      </c>
      <c r="B24" s="14">
        <f>VLOOKUP(A24,'[1]Scores - All Teams'!A:Y,25,FALSE)</f>
        <v>60</v>
      </c>
      <c r="C24" s="6" t="str">
        <f>HLOOKUP(A24,[1]Sheet6!$A:$CN,2,FALSE)</f>
        <v>Malcolm Macrae</v>
      </c>
      <c r="D24" s="7">
        <f>VLOOKUP($A24,'[1]Scores - All Teams'!$A:$W,3,FALSE)</f>
        <v>6</v>
      </c>
      <c r="E24" s="7">
        <f>VLOOKUP($A24,'[1]Scores - All Teams'!$A:$W,4,FALSE)</f>
        <v>4</v>
      </c>
      <c r="F24" s="7">
        <f>VLOOKUP($A24,'[1]Scores - All Teams'!$A:$W,5,FALSE)</f>
        <v>4</v>
      </c>
      <c r="G24" s="7">
        <f>VLOOKUP($A24,'[1]Scores - All Teams'!$A:$W,6,FALSE)</f>
        <v>6</v>
      </c>
      <c r="H24" s="7">
        <f>VLOOKUP($A24,'[1]Scores - All Teams'!$A:$W,7,FALSE)</f>
        <v>5</v>
      </c>
      <c r="I24" s="7">
        <f>VLOOKUP($A24,'[1]Scores - All Teams'!$A:$W,8,FALSE)</f>
        <v>7</v>
      </c>
      <c r="J24" s="7">
        <f>VLOOKUP($A24,'[1]Scores - All Teams'!$A:$W,9,FALSE)</f>
        <v>5</v>
      </c>
      <c r="K24" s="7">
        <f>VLOOKUP($A24,'[1]Scores - All Teams'!$A:$W,10,FALSE)</f>
        <v>6</v>
      </c>
      <c r="L24" s="7">
        <f>VLOOKUP($A24,'[1]Scores - All Teams'!$A:$W,11,FALSE)</f>
        <v>5</v>
      </c>
      <c r="M24" s="14">
        <f t="shared" ref="M24" si="30">SUM(D24:L25)</f>
        <v>48</v>
      </c>
      <c r="N24" s="7">
        <f>VLOOKUP($A24,'[1]Scores - All Teams'!$A:$W,13,FALSE)</f>
        <v>3</v>
      </c>
      <c r="O24" s="7">
        <f>VLOOKUP($A24,'[1]Scores - All Teams'!$A:$W,14,FALSE)</f>
        <v>4</v>
      </c>
      <c r="P24" s="7">
        <f>VLOOKUP($A24,'[1]Scores - All Teams'!$A:$W,15,FALSE)</f>
        <v>4</v>
      </c>
      <c r="Q24" s="7">
        <f>VLOOKUP($A24,'[1]Scores - All Teams'!$A:$W,16,FALSE)</f>
        <v>4</v>
      </c>
      <c r="R24" s="7">
        <f>VLOOKUP($A24,'[1]Scores - All Teams'!$A:$W,17,FALSE)</f>
        <v>7</v>
      </c>
      <c r="S24" s="7">
        <f>VLOOKUP($A24,'[1]Scores - All Teams'!$A:$W,18,FALSE)</f>
        <v>5</v>
      </c>
      <c r="T24" s="7">
        <f>VLOOKUP($A24,'[1]Scores - All Teams'!$A:$W,19,FALSE)</f>
        <v>5</v>
      </c>
      <c r="U24" s="7">
        <f>VLOOKUP($A24,'[1]Scores - All Teams'!$A:$W,20,FALSE)</f>
        <v>4</v>
      </c>
      <c r="V24" s="7">
        <f>VLOOKUP($A24,'[1]Scores - All Teams'!$A:$W,21,FALSE)</f>
        <v>6</v>
      </c>
      <c r="W24" s="9">
        <f t="shared" ref="W24" si="31">SUM(N24:V25)</f>
        <v>42</v>
      </c>
      <c r="X24" s="17">
        <f t="shared" ref="X24" si="32">+M24+W24</f>
        <v>90</v>
      </c>
      <c r="Y24" s="11"/>
    </row>
    <row r="25" spans="1:25" ht="16" thickBot="1" x14ac:dyDescent="0.25">
      <c r="A25" s="16"/>
      <c r="B25" s="15"/>
      <c r="C25" s="6" t="str">
        <f>HLOOKUP(A24,[1]Sheet6!$A:$CN,3,FALSE)</f>
        <v>Brian Moore</v>
      </c>
      <c r="D25" s="7"/>
      <c r="E25" s="7"/>
      <c r="F25" s="7"/>
      <c r="G25" s="7"/>
      <c r="H25" s="7"/>
      <c r="I25" s="7"/>
      <c r="J25" s="7"/>
      <c r="K25" s="7"/>
      <c r="L25" s="7"/>
      <c r="M25" s="15"/>
      <c r="N25" s="7"/>
      <c r="O25" s="7"/>
      <c r="P25" s="7"/>
      <c r="Q25" s="7"/>
      <c r="R25" s="7"/>
      <c r="S25" s="7"/>
      <c r="T25" s="7"/>
      <c r="U25" s="7"/>
      <c r="V25" s="7"/>
      <c r="W25" s="10"/>
      <c r="X25" s="18"/>
      <c r="Y25" s="13"/>
    </row>
    <row r="26" spans="1:25" x14ac:dyDescent="0.2">
      <c r="A26" s="14" t="s">
        <v>91</v>
      </c>
      <c r="B26" s="14">
        <f>VLOOKUP(A26,'[1]Scores - All Teams'!A:Y,25,FALSE)</f>
        <v>60</v>
      </c>
      <c r="C26" s="6" t="str">
        <f>HLOOKUP(A26,[1]Sheet6!$A:$CN,2,FALSE)</f>
        <v>Evan Scherbarth</v>
      </c>
      <c r="D26" s="7">
        <f>VLOOKUP($A26,'[1]Scores - All Teams'!$A:$W,3,FALSE)</f>
        <v>4</v>
      </c>
      <c r="E26" s="7">
        <f>VLOOKUP($A26,'[1]Scores - All Teams'!$A:$W,4,FALSE)</f>
        <v>5</v>
      </c>
      <c r="F26" s="7">
        <f>VLOOKUP($A26,'[1]Scores - All Teams'!$A:$W,5,FALSE)</f>
        <v>4</v>
      </c>
      <c r="G26" s="7">
        <f>VLOOKUP($A26,'[1]Scores - All Teams'!$A:$W,6,FALSE)</f>
        <v>4</v>
      </c>
      <c r="H26" s="7">
        <f>VLOOKUP($A26,'[1]Scores - All Teams'!$A:$W,7,FALSE)</f>
        <v>6</v>
      </c>
      <c r="I26" s="7">
        <f>VLOOKUP($A26,'[1]Scores - All Teams'!$A:$W,8,FALSE)</f>
        <v>4</v>
      </c>
      <c r="J26" s="7">
        <f>VLOOKUP($A26,'[1]Scores - All Teams'!$A:$W,9,FALSE)</f>
        <v>4</v>
      </c>
      <c r="K26" s="7">
        <f>VLOOKUP($A26,'[1]Scores - All Teams'!$A:$W,10,FALSE)</f>
        <v>6</v>
      </c>
      <c r="L26" s="7">
        <f>VLOOKUP($A26,'[1]Scores - All Teams'!$A:$W,11,FALSE)</f>
        <v>3</v>
      </c>
      <c r="M26" s="14">
        <f t="shared" ref="M26" si="33">SUM(D26:L27)</f>
        <v>40</v>
      </c>
      <c r="N26" s="7">
        <f>VLOOKUP($A26,'[1]Scores - All Teams'!$A:$W,13,FALSE)</f>
        <v>3</v>
      </c>
      <c r="O26" s="7">
        <f>VLOOKUP($A26,'[1]Scores - All Teams'!$A:$W,14,FALSE)</f>
        <v>4</v>
      </c>
      <c r="P26" s="7">
        <f>VLOOKUP($A26,'[1]Scores - All Teams'!$A:$W,15,FALSE)</f>
        <v>6</v>
      </c>
      <c r="Q26" s="7">
        <f>VLOOKUP($A26,'[1]Scores - All Teams'!$A:$W,16,FALSE)</f>
        <v>4</v>
      </c>
      <c r="R26" s="7">
        <f>VLOOKUP($A26,'[1]Scores - All Teams'!$A:$W,17,FALSE)</f>
        <v>5</v>
      </c>
      <c r="S26" s="7">
        <f>VLOOKUP($A26,'[1]Scores - All Teams'!$A:$W,18,FALSE)</f>
        <v>5</v>
      </c>
      <c r="T26" s="7">
        <f>VLOOKUP($A26,'[1]Scores - All Teams'!$A:$W,19,FALSE)</f>
        <v>4</v>
      </c>
      <c r="U26" s="7">
        <f>VLOOKUP($A26,'[1]Scores - All Teams'!$A:$W,20,FALSE)</f>
        <v>4</v>
      </c>
      <c r="V26" s="7">
        <f>VLOOKUP($A26,'[1]Scores - All Teams'!$A:$W,21,FALSE)</f>
        <v>5</v>
      </c>
      <c r="W26" s="9">
        <f t="shared" ref="W26" si="34">SUM(N26:V27)</f>
        <v>40</v>
      </c>
      <c r="X26" s="17">
        <f t="shared" ref="X26" si="35">+M26+W26</f>
        <v>80</v>
      </c>
      <c r="Y26" s="11"/>
    </row>
    <row r="27" spans="1:25" ht="16" thickBot="1" x14ac:dyDescent="0.25">
      <c r="A27" s="16"/>
      <c r="B27" s="15"/>
      <c r="C27" s="6" t="str">
        <f>HLOOKUP(A26,[1]Sheet6!$A:$CN,3,FALSE)</f>
        <v>Jordan Seigner</v>
      </c>
      <c r="D27" s="7"/>
      <c r="E27" s="7"/>
      <c r="F27" s="7"/>
      <c r="G27" s="7"/>
      <c r="H27" s="7"/>
      <c r="I27" s="7"/>
      <c r="J27" s="7"/>
      <c r="K27" s="7"/>
      <c r="L27" s="7"/>
      <c r="M27" s="15"/>
      <c r="N27" s="7"/>
      <c r="O27" s="7"/>
      <c r="P27" s="7"/>
      <c r="Q27" s="7"/>
      <c r="R27" s="7"/>
      <c r="S27" s="7"/>
      <c r="T27" s="7"/>
      <c r="U27" s="7"/>
      <c r="V27" s="7"/>
      <c r="W27" s="10"/>
      <c r="X27" s="18"/>
      <c r="Y27" s="13"/>
    </row>
    <row r="28" spans="1:25" x14ac:dyDescent="0.2">
      <c r="A28" s="14" t="s">
        <v>92</v>
      </c>
      <c r="B28" s="14">
        <f>VLOOKUP(A28,'[1]Scores - All Teams'!A:Y,25,FALSE)</f>
        <v>60</v>
      </c>
      <c r="C28" s="6" t="str">
        <f>HLOOKUP(A28,[1]Sheet6!$A:$CN,2,FALSE)</f>
        <v>Rick Harburn</v>
      </c>
      <c r="D28" s="7">
        <f>VLOOKUP($A28,'[1]Scores - All Teams'!$A:$W,3,FALSE)</f>
        <v>3</v>
      </c>
      <c r="E28" s="7">
        <f>VLOOKUP($A28,'[1]Scores - All Teams'!$A:$W,4,FALSE)</f>
        <v>4</v>
      </c>
      <c r="F28" s="7">
        <f>VLOOKUP($A28,'[1]Scores - All Teams'!$A:$W,5,FALSE)</f>
        <v>3</v>
      </c>
      <c r="G28" s="7">
        <f>VLOOKUP($A28,'[1]Scores - All Teams'!$A:$W,6,FALSE)</f>
        <v>5</v>
      </c>
      <c r="H28" s="7">
        <f>VLOOKUP($A28,'[1]Scores - All Teams'!$A:$W,7,FALSE)</f>
        <v>4</v>
      </c>
      <c r="I28" s="7">
        <f>VLOOKUP($A28,'[1]Scores - All Teams'!$A:$W,8,FALSE)</f>
        <v>4</v>
      </c>
      <c r="J28" s="7">
        <f>VLOOKUP($A28,'[1]Scores - All Teams'!$A:$W,9,FALSE)</f>
        <v>3</v>
      </c>
      <c r="K28" s="7">
        <f>VLOOKUP($A28,'[1]Scores - All Teams'!$A:$W,10,FALSE)</f>
        <v>4</v>
      </c>
      <c r="L28" s="7">
        <f>VLOOKUP($A28,'[1]Scores - All Teams'!$A:$W,11,FALSE)</f>
        <v>3</v>
      </c>
      <c r="M28" s="14">
        <f t="shared" ref="M28" si="36">SUM(D28:L29)</f>
        <v>33</v>
      </c>
      <c r="N28" s="7">
        <f>VLOOKUP($A28,'[1]Scores - All Teams'!$A:$W,13,FALSE)</f>
        <v>3</v>
      </c>
      <c r="O28" s="7">
        <f>VLOOKUP($A28,'[1]Scores - All Teams'!$A:$W,14,FALSE)</f>
        <v>5</v>
      </c>
      <c r="P28" s="7">
        <f>VLOOKUP($A28,'[1]Scores - All Teams'!$A:$W,15,FALSE)</f>
        <v>5</v>
      </c>
      <c r="Q28" s="7">
        <f>VLOOKUP($A28,'[1]Scores - All Teams'!$A:$W,16,FALSE)</f>
        <v>3</v>
      </c>
      <c r="R28" s="7">
        <f>VLOOKUP($A28,'[1]Scores - All Teams'!$A:$W,17,FALSE)</f>
        <v>5</v>
      </c>
      <c r="S28" s="7">
        <f>VLOOKUP($A28,'[1]Scores - All Teams'!$A:$W,18,FALSE)</f>
        <v>7</v>
      </c>
      <c r="T28" s="7">
        <f>VLOOKUP($A28,'[1]Scores - All Teams'!$A:$W,19,FALSE)</f>
        <v>4</v>
      </c>
      <c r="U28" s="7">
        <f>VLOOKUP($A28,'[1]Scores - All Teams'!$A:$W,20,FALSE)</f>
        <v>2</v>
      </c>
      <c r="V28" s="7">
        <f>VLOOKUP($A28,'[1]Scores - All Teams'!$A:$W,21,FALSE)</f>
        <v>4</v>
      </c>
      <c r="W28" s="9">
        <f t="shared" ref="W28" si="37">SUM(N28:V29)</f>
        <v>38</v>
      </c>
      <c r="X28" s="17">
        <f t="shared" ref="X28" si="38">+M28+W28</f>
        <v>71</v>
      </c>
      <c r="Y28" s="11"/>
    </row>
    <row r="29" spans="1:25" ht="16" thickBot="1" x14ac:dyDescent="0.25">
      <c r="A29" s="16"/>
      <c r="B29" s="15"/>
      <c r="C29" s="6" t="str">
        <f>HLOOKUP(A28,[1]Sheet6!$A:$CN,3,FALSE)</f>
        <v>Peter Puller</v>
      </c>
      <c r="D29" s="7"/>
      <c r="E29" s="7"/>
      <c r="F29" s="7"/>
      <c r="G29" s="7"/>
      <c r="H29" s="7"/>
      <c r="I29" s="7"/>
      <c r="J29" s="7"/>
      <c r="K29" s="7"/>
      <c r="L29" s="7"/>
      <c r="M29" s="15"/>
      <c r="N29" s="7"/>
      <c r="O29" s="7"/>
      <c r="P29" s="7"/>
      <c r="Q29" s="7"/>
      <c r="R29" s="7"/>
      <c r="S29" s="7"/>
      <c r="T29" s="7"/>
      <c r="U29" s="7"/>
      <c r="V29" s="7"/>
      <c r="W29" s="10"/>
      <c r="X29" s="18"/>
      <c r="Y29" s="13"/>
    </row>
    <row r="30" spans="1:25" x14ac:dyDescent="0.2">
      <c r="A30" s="14" t="s">
        <v>93</v>
      </c>
      <c r="B30" s="14">
        <f>VLOOKUP(A30,'[1]Scores - All Teams'!A:Y,25,FALSE)</f>
        <v>60</v>
      </c>
      <c r="C30" s="6" t="str">
        <f>HLOOKUP(A30,[1]Sheet6!$A:$CN,2,FALSE)</f>
        <v>Rusty T</v>
      </c>
      <c r="D30" s="7">
        <f>VLOOKUP($A30,'[1]Scores - All Teams'!$A:$W,3,FALSE)</f>
        <v>5</v>
      </c>
      <c r="E30" s="7">
        <f>VLOOKUP($A30,'[1]Scores - All Teams'!$A:$W,4,FALSE)</f>
        <v>3</v>
      </c>
      <c r="F30" s="7">
        <f>VLOOKUP($A30,'[1]Scores - All Teams'!$A:$W,5,FALSE)</f>
        <v>3</v>
      </c>
      <c r="G30" s="7">
        <f>VLOOKUP($A30,'[1]Scores - All Teams'!$A:$W,6,FALSE)</f>
        <v>5</v>
      </c>
      <c r="H30" s="7">
        <f>VLOOKUP($A30,'[1]Scores - All Teams'!$A:$W,7,FALSE)</f>
        <v>4</v>
      </c>
      <c r="I30" s="7">
        <f>VLOOKUP($A30,'[1]Scores - All Teams'!$A:$W,8,FALSE)</f>
        <v>4</v>
      </c>
      <c r="J30" s="7">
        <f>VLOOKUP($A30,'[1]Scores - All Teams'!$A:$W,9,FALSE)</f>
        <v>3</v>
      </c>
      <c r="K30" s="7">
        <f>VLOOKUP($A30,'[1]Scores - All Teams'!$A:$W,10,FALSE)</f>
        <v>5</v>
      </c>
      <c r="L30" s="7">
        <f>VLOOKUP($A30,'[1]Scores - All Teams'!$A:$W,11,FALSE)</f>
        <v>5</v>
      </c>
      <c r="M30" s="14">
        <f t="shared" ref="M30" si="39">SUM(D30:L31)</f>
        <v>37</v>
      </c>
      <c r="N30" s="7">
        <f>VLOOKUP($A30,'[1]Scores - All Teams'!$A:$W,13,FALSE)</f>
        <v>3</v>
      </c>
      <c r="O30" s="7">
        <f>VLOOKUP($A30,'[1]Scores - All Teams'!$A:$W,14,FALSE)</f>
        <v>2</v>
      </c>
      <c r="P30" s="7">
        <f>VLOOKUP($A30,'[1]Scores - All Teams'!$A:$W,15,FALSE)</f>
        <v>5</v>
      </c>
      <c r="Q30" s="7">
        <f>VLOOKUP($A30,'[1]Scores - All Teams'!$A:$W,16,FALSE)</f>
        <v>4</v>
      </c>
      <c r="R30" s="7">
        <f>VLOOKUP($A30,'[1]Scores - All Teams'!$A:$W,17,FALSE)</f>
        <v>4</v>
      </c>
      <c r="S30" s="7">
        <f>VLOOKUP($A30,'[1]Scores - All Teams'!$A:$W,18,FALSE)</f>
        <v>4</v>
      </c>
      <c r="T30" s="7">
        <f>VLOOKUP($A30,'[1]Scores - All Teams'!$A:$W,19,FALSE)</f>
        <v>3</v>
      </c>
      <c r="U30" s="7">
        <f>VLOOKUP($A30,'[1]Scores - All Teams'!$A:$W,20,FALSE)</f>
        <v>3</v>
      </c>
      <c r="V30" s="7">
        <f>VLOOKUP($A30,'[1]Scores - All Teams'!$A:$W,21,FALSE)</f>
        <v>4</v>
      </c>
      <c r="W30" s="9">
        <f t="shared" ref="W30" si="40">SUM(N30:V31)</f>
        <v>32</v>
      </c>
      <c r="X30" s="17">
        <f t="shared" ref="X30" si="41">+M30+W30</f>
        <v>69</v>
      </c>
      <c r="Y30" s="11"/>
    </row>
    <row r="31" spans="1:25" ht="16" thickBot="1" x14ac:dyDescent="0.25">
      <c r="A31" s="16"/>
      <c r="B31" s="15"/>
      <c r="C31" s="6" t="str">
        <f>HLOOKUP(A30,[1]Sheet6!$A:$CN,3,FALSE)</f>
        <v>Brooks Falls</v>
      </c>
      <c r="D31" s="7"/>
      <c r="E31" s="7"/>
      <c r="F31" s="7"/>
      <c r="G31" s="7"/>
      <c r="H31" s="7"/>
      <c r="I31" s="7"/>
      <c r="J31" s="7"/>
      <c r="K31" s="7"/>
      <c r="L31" s="7"/>
      <c r="M31" s="15"/>
      <c r="N31" s="7"/>
      <c r="O31" s="7"/>
      <c r="P31" s="7"/>
      <c r="Q31" s="7"/>
      <c r="R31" s="7"/>
      <c r="S31" s="7"/>
      <c r="T31" s="7"/>
      <c r="U31" s="7"/>
      <c r="V31" s="7"/>
      <c r="W31" s="10"/>
      <c r="X31" s="18"/>
      <c r="Y31" s="13"/>
    </row>
    <row r="32" spans="1:25" x14ac:dyDescent="0.2">
      <c r="A32" s="14" t="s">
        <v>94</v>
      </c>
      <c r="B32" s="14">
        <f>VLOOKUP(A32,'[1]Scores - All Teams'!A:Y,25,FALSE)</f>
        <v>60</v>
      </c>
      <c r="C32" s="6" t="str">
        <f>HLOOKUP(A32,[1]Sheet6!$A:$CN,2,FALSE)</f>
        <v>Matt Feeney</v>
      </c>
      <c r="D32" s="7">
        <f>VLOOKUP($A32,'[1]Scores - All Teams'!$A:$W,3,FALSE)</f>
        <v>6</v>
      </c>
      <c r="E32" s="7">
        <f>VLOOKUP($A32,'[1]Scores - All Teams'!$A:$W,4,FALSE)</f>
        <v>6</v>
      </c>
      <c r="F32" s="7">
        <f>VLOOKUP($A32,'[1]Scores - All Teams'!$A:$W,5,FALSE)</f>
        <v>4</v>
      </c>
      <c r="G32" s="7">
        <f>VLOOKUP($A32,'[1]Scores - All Teams'!$A:$W,6,FALSE)</f>
        <v>4</v>
      </c>
      <c r="H32" s="7">
        <f>VLOOKUP($A32,'[1]Scores - All Teams'!$A:$W,7,FALSE)</f>
        <v>4</v>
      </c>
      <c r="I32" s="7">
        <f>VLOOKUP($A32,'[1]Scores - All Teams'!$A:$W,8,FALSE)</f>
        <v>4</v>
      </c>
      <c r="J32" s="7">
        <f>VLOOKUP($A32,'[1]Scores - All Teams'!$A:$W,9,FALSE)</f>
        <v>5</v>
      </c>
      <c r="K32" s="7">
        <f>VLOOKUP($A32,'[1]Scores - All Teams'!$A:$W,10,FALSE)</f>
        <v>5</v>
      </c>
      <c r="L32" s="7">
        <f>VLOOKUP($A32,'[1]Scores - All Teams'!$A:$W,11,FALSE)</f>
        <v>6</v>
      </c>
      <c r="M32" s="14">
        <f t="shared" ref="M32" si="42">SUM(D32:L33)</f>
        <v>44</v>
      </c>
      <c r="N32" s="7">
        <f>VLOOKUP($A32,'[1]Scores - All Teams'!$A:$W,13,FALSE)</f>
        <v>5</v>
      </c>
      <c r="O32" s="7">
        <f>VLOOKUP($A32,'[1]Scores - All Teams'!$A:$W,14,FALSE)</f>
        <v>4</v>
      </c>
      <c r="P32" s="7">
        <f>VLOOKUP($A32,'[1]Scores - All Teams'!$A:$W,15,FALSE)</f>
        <v>7</v>
      </c>
      <c r="Q32" s="7">
        <f>VLOOKUP($A32,'[1]Scores - All Teams'!$A:$W,16,FALSE)</f>
        <v>5</v>
      </c>
      <c r="R32" s="7">
        <f>VLOOKUP($A32,'[1]Scores - All Teams'!$A:$W,17,FALSE)</f>
        <v>6</v>
      </c>
      <c r="S32" s="7">
        <f>VLOOKUP($A32,'[1]Scores - All Teams'!$A:$W,18,FALSE)</f>
        <v>6</v>
      </c>
      <c r="T32" s="7">
        <f>VLOOKUP($A32,'[1]Scores - All Teams'!$A:$W,19,FALSE)</f>
        <v>4</v>
      </c>
      <c r="U32" s="7">
        <f>VLOOKUP($A32,'[1]Scores - All Teams'!$A:$W,20,FALSE)</f>
        <v>3</v>
      </c>
      <c r="V32" s="7">
        <f>VLOOKUP($A32,'[1]Scores - All Teams'!$A:$W,21,FALSE)</f>
        <v>7</v>
      </c>
      <c r="W32" s="9">
        <f t="shared" ref="W32" si="43">SUM(N32:V33)</f>
        <v>47</v>
      </c>
      <c r="X32" s="17">
        <f t="shared" ref="X32" si="44">+M32+W32</f>
        <v>91</v>
      </c>
      <c r="Y32" s="11"/>
    </row>
    <row r="33" spans="1:25" ht="16" thickBot="1" x14ac:dyDescent="0.25">
      <c r="A33" s="16"/>
      <c r="B33" s="15"/>
      <c r="C33" s="6" t="str">
        <f>HLOOKUP(A32,[1]Sheet6!$A:$CN,3,FALSE)</f>
        <v>Dwayne Terpstra</v>
      </c>
      <c r="D33" s="7"/>
      <c r="E33" s="7"/>
      <c r="F33" s="7"/>
      <c r="G33" s="7"/>
      <c r="H33" s="7"/>
      <c r="I33" s="7"/>
      <c r="J33" s="7"/>
      <c r="K33" s="7"/>
      <c r="L33" s="7"/>
      <c r="M33" s="15"/>
      <c r="N33" s="7"/>
      <c r="O33" s="7"/>
      <c r="P33" s="7"/>
      <c r="Q33" s="7"/>
      <c r="R33" s="7"/>
      <c r="S33" s="7"/>
      <c r="T33" s="7"/>
      <c r="U33" s="7"/>
      <c r="V33" s="7"/>
      <c r="W33" s="10"/>
      <c r="X33" s="18"/>
      <c r="Y33" s="13"/>
    </row>
    <row r="34" spans="1:25" x14ac:dyDescent="0.2">
      <c r="A34" s="14" t="s">
        <v>95</v>
      </c>
      <c r="B34" s="14">
        <f>VLOOKUP(A34,'[1]Scores - All Teams'!A:Y,25,FALSE)</f>
        <v>60</v>
      </c>
      <c r="C34" s="6" t="str">
        <f>HLOOKUP(A34,[1]Sheet6!$A:$CN,2,FALSE)</f>
        <v>Mark Feeney</v>
      </c>
      <c r="D34" s="7">
        <f>VLOOKUP($A34,'[1]Scores - All Teams'!$A:$W,3,FALSE)</f>
        <v>5</v>
      </c>
      <c r="E34" s="7">
        <f>VLOOKUP($A34,'[1]Scores - All Teams'!$A:$W,4,FALSE)</f>
        <v>4</v>
      </c>
      <c r="F34" s="7">
        <f>VLOOKUP($A34,'[1]Scores - All Teams'!$A:$W,5,FALSE)</f>
        <v>3</v>
      </c>
      <c r="G34" s="7">
        <f>VLOOKUP($A34,'[1]Scores - All Teams'!$A:$W,6,FALSE)</f>
        <v>5</v>
      </c>
      <c r="H34" s="7">
        <f>VLOOKUP($A34,'[1]Scores - All Teams'!$A:$W,7,FALSE)</f>
        <v>5</v>
      </c>
      <c r="I34" s="7">
        <f>VLOOKUP($A34,'[1]Scores - All Teams'!$A:$W,8,FALSE)</f>
        <v>4</v>
      </c>
      <c r="J34" s="7">
        <f>VLOOKUP($A34,'[1]Scores - All Teams'!$A:$W,9,FALSE)</f>
        <v>6</v>
      </c>
      <c r="K34" s="7">
        <f>VLOOKUP($A34,'[1]Scores - All Teams'!$A:$W,10,FALSE)</f>
        <v>5</v>
      </c>
      <c r="L34" s="7">
        <f>VLOOKUP($A34,'[1]Scores - All Teams'!$A:$W,11,FALSE)</f>
        <v>5</v>
      </c>
      <c r="M34" s="14">
        <f t="shared" ref="M34" si="45">SUM(D34:L35)</f>
        <v>42</v>
      </c>
      <c r="N34" s="7">
        <f>VLOOKUP($A34,'[1]Scores - All Teams'!$A:$W,13,FALSE)</f>
        <v>3</v>
      </c>
      <c r="O34" s="7">
        <f>VLOOKUP($A34,'[1]Scores - All Teams'!$A:$W,14,FALSE)</f>
        <v>4</v>
      </c>
      <c r="P34" s="7">
        <f>VLOOKUP($A34,'[1]Scores - All Teams'!$A:$W,15,FALSE)</f>
        <v>6</v>
      </c>
      <c r="Q34" s="7">
        <f>VLOOKUP($A34,'[1]Scores - All Teams'!$A:$W,16,FALSE)</f>
        <v>3</v>
      </c>
      <c r="R34" s="7">
        <f>VLOOKUP($A34,'[1]Scores - All Teams'!$A:$W,17,FALSE)</f>
        <v>8</v>
      </c>
      <c r="S34" s="7">
        <f>VLOOKUP($A34,'[1]Scores - All Teams'!$A:$W,18,FALSE)</f>
        <v>5</v>
      </c>
      <c r="T34" s="7">
        <f>VLOOKUP($A34,'[1]Scores - All Teams'!$A:$W,19,FALSE)</f>
        <v>5</v>
      </c>
      <c r="U34" s="7">
        <f>VLOOKUP($A34,'[1]Scores - All Teams'!$A:$W,20,FALSE)</f>
        <v>3</v>
      </c>
      <c r="V34" s="7">
        <f>VLOOKUP($A34,'[1]Scores - All Teams'!$A:$W,21,FALSE)</f>
        <v>5</v>
      </c>
      <c r="W34" s="9">
        <f t="shared" ref="W34" si="46">SUM(N34:V35)</f>
        <v>42</v>
      </c>
      <c r="X34" s="17">
        <f t="shared" ref="X34" si="47">+M34+W34</f>
        <v>84</v>
      </c>
      <c r="Y34" s="11"/>
    </row>
    <row r="35" spans="1:25" ht="16" thickBot="1" x14ac:dyDescent="0.25">
      <c r="A35" s="16"/>
      <c r="B35" s="15"/>
      <c r="C35" s="6" t="str">
        <f>HLOOKUP(A34,[1]Sheet6!$A:$CN,3,FALSE)</f>
        <v>Craig Nolan</v>
      </c>
      <c r="D35" s="7"/>
      <c r="E35" s="7"/>
      <c r="F35" s="7"/>
      <c r="G35" s="7"/>
      <c r="H35" s="7"/>
      <c r="I35" s="7"/>
      <c r="J35" s="7"/>
      <c r="K35" s="7"/>
      <c r="L35" s="7"/>
      <c r="M35" s="15"/>
      <c r="N35" s="7"/>
      <c r="O35" s="7"/>
      <c r="P35" s="7"/>
      <c r="Q35" s="7"/>
      <c r="R35" s="7"/>
      <c r="S35" s="7"/>
      <c r="T35" s="7"/>
      <c r="U35" s="7"/>
      <c r="V35" s="7"/>
      <c r="W35" s="10"/>
      <c r="X35" s="18"/>
      <c r="Y35" s="13"/>
    </row>
    <row r="36" spans="1:25" x14ac:dyDescent="0.2">
      <c r="A36" s="14" t="s">
        <v>96</v>
      </c>
      <c r="B36" s="14">
        <f>VLOOKUP(A36,'[1]Scores - All Teams'!A:Y,25,FALSE)</f>
        <v>60</v>
      </c>
      <c r="C36" s="6" t="str">
        <f>HLOOKUP(A36,[1]Sheet6!$A:$CN,2,FALSE)</f>
        <v>Jeff Westenhoefer</v>
      </c>
      <c r="D36" s="7">
        <f>VLOOKUP($A36,'[1]Scores - All Teams'!$A:$W,3,FALSE)</f>
        <v>4</v>
      </c>
      <c r="E36" s="7">
        <f>VLOOKUP($A36,'[1]Scores - All Teams'!$A:$W,4,FALSE)</f>
        <v>4</v>
      </c>
      <c r="F36" s="7">
        <f>VLOOKUP($A36,'[1]Scores - All Teams'!$A:$W,5,FALSE)</f>
        <v>4</v>
      </c>
      <c r="G36" s="7">
        <f>VLOOKUP($A36,'[1]Scores - All Teams'!$A:$W,6,FALSE)</f>
        <v>5</v>
      </c>
      <c r="H36" s="7">
        <f>VLOOKUP($A36,'[1]Scores - All Teams'!$A:$W,7,FALSE)</f>
        <v>5</v>
      </c>
      <c r="I36" s="7">
        <f>VLOOKUP($A36,'[1]Scores - All Teams'!$A:$W,8,FALSE)</f>
        <v>5</v>
      </c>
      <c r="J36" s="7">
        <f>VLOOKUP($A36,'[1]Scores - All Teams'!$A:$W,9,FALSE)</f>
        <v>5</v>
      </c>
      <c r="K36" s="7">
        <f>VLOOKUP($A36,'[1]Scores - All Teams'!$A:$W,10,FALSE)</f>
        <v>5</v>
      </c>
      <c r="L36" s="7">
        <f>VLOOKUP($A36,'[1]Scores - All Teams'!$A:$W,11,FALSE)</f>
        <v>4</v>
      </c>
      <c r="M36" s="14">
        <f t="shared" ref="M36" si="48">SUM(D36:L37)</f>
        <v>41</v>
      </c>
      <c r="N36" s="7">
        <f>VLOOKUP($A36,'[1]Scores - All Teams'!$A:$W,13,FALSE)</f>
        <v>3</v>
      </c>
      <c r="O36" s="7">
        <f>VLOOKUP($A36,'[1]Scores - All Teams'!$A:$W,14,FALSE)</f>
        <v>3</v>
      </c>
      <c r="P36" s="7">
        <f>VLOOKUP($A36,'[1]Scores - All Teams'!$A:$W,15,FALSE)</f>
        <v>4</v>
      </c>
      <c r="Q36" s="7">
        <f>VLOOKUP($A36,'[1]Scores - All Teams'!$A:$W,16,FALSE)</f>
        <v>2</v>
      </c>
      <c r="R36" s="7">
        <f>VLOOKUP($A36,'[1]Scores - All Teams'!$A:$W,17,FALSE)</f>
        <v>6</v>
      </c>
      <c r="S36" s="7">
        <f>VLOOKUP($A36,'[1]Scores - All Teams'!$A:$W,18,FALSE)</f>
        <v>6</v>
      </c>
      <c r="T36" s="7">
        <f>VLOOKUP($A36,'[1]Scores - All Teams'!$A:$W,19,FALSE)</f>
        <v>5</v>
      </c>
      <c r="U36" s="7">
        <f>VLOOKUP($A36,'[1]Scores - All Teams'!$A:$W,20,FALSE)</f>
        <v>3</v>
      </c>
      <c r="V36" s="7">
        <f>VLOOKUP($A36,'[1]Scores - All Teams'!$A:$W,21,FALSE)</f>
        <v>6</v>
      </c>
      <c r="W36" s="9">
        <f t="shared" ref="W36" si="49">SUM(N36:V37)</f>
        <v>38</v>
      </c>
      <c r="X36" s="17">
        <f t="shared" ref="X36" si="50">+M36+W36</f>
        <v>79</v>
      </c>
      <c r="Y36" s="11"/>
    </row>
    <row r="37" spans="1:25" ht="16" thickBot="1" x14ac:dyDescent="0.25">
      <c r="A37" s="16"/>
      <c r="B37" s="15"/>
      <c r="C37" s="6" t="str">
        <f>HLOOKUP(A36,[1]Sheet6!$A:$CN,3,FALSE)</f>
        <v>Travis Kuepfer</v>
      </c>
      <c r="D37" s="7"/>
      <c r="E37" s="7"/>
      <c r="F37" s="7"/>
      <c r="G37" s="7"/>
      <c r="H37" s="7"/>
      <c r="I37" s="7"/>
      <c r="J37" s="7"/>
      <c r="K37" s="7"/>
      <c r="L37" s="7"/>
      <c r="M37" s="15"/>
      <c r="N37" s="7"/>
      <c r="O37" s="7"/>
      <c r="P37" s="7"/>
      <c r="Q37" s="7"/>
      <c r="R37" s="7"/>
      <c r="S37" s="7"/>
      <c r="T37" s="7"/>
      <c r="U37" s="7"/>
      <c r="V37" s="7"/>
      <c r="W37" s="10"/>
      <c r="X37" s="18"/>
      <c r="Y37" s="13"/>
    </row>
    <row r="38" spans="1:25" x14ac:dyDescent="0.2">
      <c r="A38" s="14" t="s">
        <v>97</v>
      </c>
      <c r="B38" s="14">
        <f>VLOOKUP(A38,'[1]Scores - All Teams'!A:Y,25,FALSE)</f>
        <v>60</v>
      </c>
      <c r="C38" s="6" t="str">
        <f>HLOOKUP(A38,[1]Sheet6!$A:$CN,2,FALSE)</f>
        <v>Ken Rose</v>
      </c>
      <c r="D38" s="7">
        <f>VLOOKUP($A38,'[1]Scores - All Teams'!$A:$W,3,FALSE)</f>
        <v>5</v>
      </c>
      <c r="E38" s="7">
        <f>VLOOKUP($A38,'[1]Scores - All Teams'!$A:$W,4,FALSE)</f>
        <v>6</v>
      </c>
      <c r="F38" s="7">
        <f>VLOOKUP($A38,'[1]Scores - All Teams'!$A:$W,5,FALSE)</f>
        <v>5</v>
      </c>
      <c r="G38" s="7">
        <f>VLOOKUP($A38,'[1]Scores - All Teams'!$A:$W,6,FALSE)</f>
        <v>5</v>
      </c>
      <c r="H38" s="7">
        <f>VLOOKUP($A38,'[1]Scores - All Teams'!$A:$W,7,FALSE)</f>
        <v>6</v>
      </c>
      <c r="I38" s="7">
        <f>VLOOKUP($A38,'[1]Scores - All Teams'!$A:$W,8,FALSE)</f>
        <v>5</v>
      </c>
      <c r="J38" s="7">
        <f>VLOOKUP($A38,'[1]Scores - All Teams'!$A:$W,9,FALSE)</f>
        <v>4</v>
      </c>
      <c r="K38" s="7">
        <f>VLOOKUP($A38,'[1]Scores - All Teams'!$A:$W,10,FALSE)</f>
        <v>7</v>
      </c>
      <c r="L38" s="7">
        <f>VLOOKUP($A38,'[1]Scores - All Teams'!$A:$W,11,FALSE)</f>
        <v>6</v>
      </c>
      <c r="M38" s="14">
        <f t="shared" ref="M38" si="51">SUM(D38:L39)</f>
        <v>49</v>
      </c>
      <c r="N38" s="7">
        <f>VLOOKUP($A38,'[1]Scores - All Teams'!$A:$W,13,FALSE)</f>
        <v>5</v>
      </c>
      <c r="O38" s="7">
        <f>VLOOKUP($A38,'[1]Scores - All Teams'!$A:$W,14,FALSE)</f>
        <v>5</v>
      </c>
      <c r="P38" s="7">
        <f>VLOOKUP($A38,'[1]Scores - All Teams'!$A:$W,15,FALSE)</f>
        <v>4</v>
      </c>
      <c r="Q38" s="7">
        <f>VLOOKUP($A38,'[1]Scores - All Teams'!$A:$W,16,FALSE)</f>
        <v>4</v>
      </c>
      <c r="R38" s="7">
        <f>VLOOKUP($A38,'[1]Scores - All Teams'!$A:$W,17,FALSE)</f>
        <v>6</v>
      </c>
      <c r="S38" s="7">
        <f>VLOOKUP($A38,'[1]Scores - All Teams'!$A:$W,18,FALSE)</f>
        <v>4</v>
      </c>
      <c r="T38" s="7">
        <f>VLOOKUP($A38,'[1]Scores - All Teams'!$A:$W,19,FALSE)</f>
        <v>5</v>
      </c>
      <c r="U38" s="7">
        <f>VLOOKUP($A38,'[1]Scores - All Teams'!$A:$W,20,FALSE)</f>
        <v>3</v>
      </c>
      <c r="V38" s="7">
        <f>VLOOKUP($A38,'[1]Scores - All Teams'!$A:$W,21,FALSE)</f>
        <v>7</v>
      </c>
      <c r="W38" s="9">
        <f t="shared" ref="W38" si="52">SUM(N38:V39)</f>
        <v>43</v>
      </c>
      <c r="X38" s="17">
        <f t="shared" ref="X38" si="53">+M38+W38</f>
        <v>92</v>
      </c>
      <c r="Y38" s="11"/>
    </row>
    <row r="39" spans="1:25" ht="16" thickBot="1" x14ac:dyDescent="0.25">
      <c r="A39" s="16"/>
      <c r="B39" s="15"/>
      <c r="C39" s="6" t="str">
        <f>HLOOKUP(A38,[1]Sheet6!$A:$CN,3,FALSE)</f>
        <v>Mark Rose</v>
      </c>
      <c r="D39" s="7"/>
      <c r="E39" s="7"/>
      <c r="F39" s="7"/>
      <c r="G39" s="7"/>
      <c r="H39" s="7"/>
      <c r="I39" s="7"/>
      <c r="J39" s="7"/>
      <c r="K39" s="7"/>
      <c r="L39" s="7"/>
      <c r="M39" s="15"/>
      <c r="N39" s="7"/>
      <c r="O39" s="7"/>
      <c r="P39" s="7"/>
      <c r="Q39" s="7"/>
      <c r="R39" s="7"/>
      <c r="S39" s="7"/>
      <c r="T39" s="7"/>
      <c r="U39" s="7"/>
      <c r="V39" s="7"/>
      <c r="W39" s="10"/>
      <c r="X39" s="18"/>
      <c r="Y39" s="13"/>
    </row>
    <row r="40" spans="1:25" x14ac:dyDescent="0.2">
      <c r="A40" s="14" t="s">
        <v>98</v>
      </c>
      <c r="B40" s="14">
        <f>VLOOKUP(A40,'[1]Scores - All Teams'!A:Y,25,FALSE)</f>
        <v>60</v>
      </c>
      <c r="C40" s="6" t="str">
        <f>HLOOKUP(A40,[1]Sheet6!$A:$CN,2,FALSE)</f>
        <v>Al Rose</v>
      </c>
      <c r="D40" s="7">
        <f>VLOOKUP($A40,'[1]Scores - All Teams'!$A:$W,3,FALSE)</f>
        <v>4</v>
      </c>
      <c r="E40" s="7">
        <f>VLOOKUP($A40,'[1]Scores - All Teams'!$A:$W,4,FALSE)</f>
        <v>6</v>
      </c>
      <c r="F40" s="7">
        <f>VLOOKUP($A40,'[1]Scores - All Teams'!$A:$W,5,FALSE)</f>
        <v>3</v>
      </c>
      <c r="G40" s="7">
        <f>VLOOKUP($A40,'[1]Scores - All Teams'!$A:$W,6,FALSE)</f>
        <v>5</v>
      </c>
      <c r="H40" s="7">
        <f>VLOOKUP($A40,'[1]Scores - All Teams'!$A:$W,7,FALSE)</f>
        <v>5</v>
      </c>
      <c r="I40" s="7">
        <f>VLOOKUP($A40,'[1]Scores - All Teams'!$A:$W,8,FALSE)</f>
        <v>4</v>
      </c>
      <c r="J40" s="7">
        <f>VLOOKUP($A40,'[1]Scores - All Teams'!$A:$W,9,FALSE)</f>
        <v>3</v>
      </c>
      <c r="K40" s="7">
        <f>VLOOKUP($A40,'[1]Scores - All Teams'!$A:$W,10,FALSE)</f>
        <v>6</v>
      </c>
      <c r="L40" s="7">
        <f>VLOOKUP($A40,'[1]Scores - All Teams'!$A:$W,11,FALSE)</f>
        <v>4</v>
      </c>
      <c r="M40" s="14">
        <f t="shared" ref="M40" si="54">SUM(D40:L41)</f>
        <v>40</v>
      </c>
      <c r="N40" s="7">
        <f>VLOOKUP($A40,'[1]Scores - All Teams'!$A:$W,13,FALSE)</f>
        <v>3</v>
      </c>
      <c r="O40" s="7">
        <f>VLOOKUP($A40,'[1]Scores - All Teams'!$A:$W,14,FALSE)</f>
        <v>4</v>
      </c>
      <c r="P40" s="7">
        <f>VLOOKUP($A40,'[1]Scores - All Teams'!$A:$W,15,FALSE)</f>
        <v>5</v>
      </c>
      <c r="Q40" s="7">
        <f>VLOOKUP($A40,'[1]Scores - All Teams'!$A:$W,16,FALSE)</f>
        <v>3</v>
      </c>
      <c r="R40" s="7">
        <f>VLOOKUP($A40,'[1]Scores - All Teams'!$A:$W,17,FALSE)</f>
        <v>5</v>
      </c>
      <c r="S40" s="7">
        <f>VLOOKUP($A40,'[1]Scores - All Teams'!$A:$W,18,FALSE)</f>
        <v>5</v>
      </c>
      <c r="T40" s="7">
        <f>VLOOKUP($A40,'[1]Scores - All Teams'!$A:$W,19,FALSE)</f>
        <v>4</v>
      </c>
      <c r="U40" s="7">
        <f>VLOOKUP($A40,'[1]Scores - All Teams'!$A:$W,20,FALSE)</f>
        <v>2</v>
      </c>
      <c r="V40" s="7">
        <f>VLOOKUP($A40,'[1]Scores - All Teams'!$A:$W,21,FALSE)</f>
        <v>7</v>
      </c>
      <c r="W40" s="9">
        <f t="shared" ref="W40" si="55">SUM(N40:V41)</f>
        <v>38</v>
      </c>
      <c r="X40" s="17">
        <f t="shared" ref="X40" si="56">+M40+W40</f>
        <v>78</v>
      </c>
      <c r="Y40" s="11"/>
    </row>
    <row r="41" spans="1:25" ht="16" thickBot="1" x14ac:dyDescent="0.25">
      <c r="A41" s="16"/>
      <c r="B41" s="15"/>
      <c r="C41" s="6" t="str">
        <f>HLOOKUP(A40,[1]Sheet6!$A:$CN,3,FALSE)</f>
        <v>Terry Allen</v>
      </c>
      <c r="D41" s="7"/>
      <c r="E41" s="7"/>
      <c r="F41" s="7"/>
      <c r="G41" s="7"/>
      <c r="H41" s="7"/>
      <c r="I41" s="7"/>
      <c r="J41" s="7"/>
      <c r="K41" s="7"/>
      <c r="L41" s="7"/>
      <c r="M41" s="15"/>
      <c r="N41" s="7"/>
      <c r="O41" s="7"/>
      <c r="P41" s="7"/>
      <c r="Q41" s="7"/>
      <c r="R41" s="7"/>
      <c r="S41" s="7"/>
      <c r="T41" s="7"/>
      <c r="U41" s="7"/>
      <c r="V41" s="7"/>
      <c r="W41" s="10"/>
      <c r="X41" s="18"/>
      <c r="Y41" s="13"/>
    </row>
    <row r="42" spans="1:25" x14ac:dyDescent="0.2">
      <c r="A42" s="14" t="s">
        <v>99</v>
      </c>
      <c r="B42" s="14">
        <f>VLOOKUP(A42,'[1]Scores - All Teams'!A:Y,25,FALSE)</f>
        <v>60</v>
      </c>
      <c r="C42" s="6" t="str">
        <f>HLOOKUP(A42,[1]Sheet6!$A:$CN,2,FALSE)</f>
        <v>Matt Rose</v>
      </c>
      <c r="D42" s="7">
        <f>VLOOKUP($A42,'[1]Scores - All Teams'!$A:$W,3,FALSE)</f>
        <v>4</v>
      </c>
      <c r="E42" s="7">
        <f>VLOOKUP($A42,'[1]Scores - All Teams'!$A:$W,4,FALSE)</f>
        <v>5</v>
      </c>
      <c r="F42" s="7">
        <f>VLOOKUP($A42,'[1]Scores - All Teams'!$A:$W,5,FALSE)</f>
        <v>3</v>
      </c>
      <c r="G42" s="7">
        <f>VLOOKUP($A42,'[1]Scores - All Teams'!$A:$W,6,FALSE)</f>
        <v>3</v>
      </c>
      <c r="H42" s="7">
        <f>VLOOKUP($A42,'[1]Scores - All Teams'!$A:$W,7,FALSE)</f>
        <v>4</v>
      </c>
      <c r="I42" s="7">
        <f>VLOOKUP($A42,'[1]Scores - All Teams'!$A:$W,8,FALSE)</f>
        <v>5</v>
      </c>
      <c r="J42" s="7">
        <f>VLOOKUP($A42,'[1]Scores - All Teams'!$A:$W,9,FALSE)</f>
        <v>4</v>
      </c>
      <c r="K42" s="7">
        <f>VLOOKUP($A42,'[1]Scores - All Teams'!$A:$W,10,FALSE)</f>
        <v>5</v>
      </c>
      <c r="L42" s="7">
        <f>VLOOKUP($A42,'[1]Scores - All Teams'!$A:$W,11,FALSE)</f>
        <v>3</v>
      </c>
      <c r="M42" s="14">
        <f t="shared" ref="M42" si="57">SUM(D42:L43)</f>
        <v>36</v>
      </c>
      <c r="N42" s="7">
        <f>VLOOKUP($A42,'[1]Scores - All Teams'!$A:$W,13,FALSE)</f>
        <v>3</v>
      </c>
      <c r="O42" s="7">
        <f>VLOOKUP($A42,'[1]Scores - All Teams'!$A:$W,14,FALSE)</f>
        <v>4</v>
      </c>
      <c r="P42" s="7">
        <f>VLOOKUP($A42,'[1]Scores - All Teams'!$A:$W,15,FALSE)</f>
        <v>5</v>
      </c>
      <c r="Q42" s="7">
        <f>VLOOKUP($A42,'[1]Scores - All Teams'!$A:$W,16,FALSE)</f>
        <v>3</v>
      </c>
      <c r="R42" s="7">
        <f>VLOOKUP($A42,'[1]Scores - All Teams'!$A:$W,17,FALSE)</f>
        <v>5</v>
      </c>
      <c r="S42" s="7">
        <f>VLOOKUP($A42,'[1]Scores - All Teams'!$A:$W,18,FALSE)</f>
        <v>5</v>
      </c>
      <c r="T42" s="7">
        <f>VLOOKUP($A42,'[1]Scores - All Teams'!$A:$W,19,FALSE)</f>
        <v>4</v>
      </c>
      <c r="U42" s="7">
        <f>VLOOKUP($A42,'[1]Scores - All Teams'!$A:$W,20,FALSE)</f>
        <v>3</v>
      </c>
      <c r="V42" s="7">
        <f>VLOOKUP($A42,'[1]Scores - All Teams'!$A:$W,21,FALSE)</f>
        <v>4</v>
      </c>
      <c r="W42" s="9">
        <f t="shared" ref="W42" si="58">SUM(N42:V43)</f>
        <v>36</v>
      </c>
      <c r="X42" s="17">
        <f t="shared" ref="X42" si="59">+M42+W42</f>
        <v>72</v>
      </c>
      <c r="Y42" s="11"/>
    </row>
    <row r="43" spans="1:25" ht="16" thickBot="1" x14ac:dyDescent="0.25">
      <c r="A43" s="15"/>
      <c r="B43" s="15"/>
      <c r="C43" s="6" t="str">
        <f>HLOOKUP(A42,[1]Sheet6!$A:$CN,3,FALSE)</f>
        <v>Taylor Feltz</v>
      </c>
      <c r="D43" s="7"/>
      <c r="E43" s="7"/>
      <c r="F43" s="7"/>
      <c r="G43" s="7"/>
      <c r="H43" s="7"/>
      <c r="I43" s="7"/>
      <c r="J43" s="7"/>
      <c r="K43" s="7"/>
      <c r="L43" s="7"/>
      <c r="M43" s="15"/>
      <c r="N43" s="7"/>
      <c r="O43" s="7"/>
      <c r="P43" s="7"/>
      <c r="Q43" s="7"/>
      <c r="R43" s="7"/>
      <c r="S43" s="7"/>
      <c r="T43" s="7"/>
      <c r="U43" s="7"/>
      <c r="V43" s="7"/>
      <c r="W43" s="10"/>
      <c r="X43" s="18"/>
      <c r="Y43" s="13"/>
    </row>
  </sheetData>
  <mergeCells count="504">
    <mergeCell ref="H2:H3"/>
    <mergeCell ref="I2:I3"/>
    <mergeCell ref="J2:J3"/>
    <mergeCell ref="K2:K3"/>
    <mergeCell ref="L2:L3"/>
    <mergeCell ref="M2:M3"/>
    <mergeCell ref="A2:A3"/>
    <mergeCell ref="B2:B3"/>
    <mergeCell ref="D2:D3"/>
    <mergeCell ref="E2:E3"/>
    <mergeCell ref="F2:F3"/>
    <mergeCell ref="G2:G3"/>
    <mergeCell ref="T2:T3"/>
    <mergeCell ref="U2:U3"/>
    <mergeCell ref="V2:V3"/>
    <mergeCell ref="W2:W3"/>
    <mergeCell ref="X2:X3"/>
    <mergeCell ref="Y2:Y3"/>
    <mergeCell ref="N2:N3"/>
    <mergeCell ref="O2:O3"/>
    <mergeCell ref="P2:P3"/>
    <mergeCell ref="Q2:Q3"/>
    <mergeCell ref="R2:R3"/>
    <mergeCell ref="S2:S3"/>
    <mergeCell ref="H4:H5"/>
    <mergeCell ref="I4:I5"/>
    <mergeCell ref="J4:J5"/>
    <mergeCell ref="K4:K5"/>
    <mergeCell ref="L4:L5"/>
    <mergeCell ref="M4:M5"/>
    <mergeCell ref="A4:A5"/>
    <mergeCell ref="B4:B5"/>
    <mergeCell ref="D4:D5"/>
    <mergeCell ref="E4:E5"/>
    <mergeCell ref="F4:F5"/>
    <mergeCell ref="G4:G5"/>
    <mergeCell ref="T4:T5"/>
    <mergeCell ref="U4:U5"/>
    <mergeCell ref="V4:V5"/>
    <mergeCell ref="W4:W5"/>
    <mergeCell ref="X4:X5"/>
    <mergeCell ref="Y4:Y5"/>
    <mergeCell ref="N4:N5"/>
    <mergeCell ref="O4:O5"/>
    <mergeCell ref="P4:P5"/>
    <mergeCell ref="Q4:Q5"/>
    <mergeCell ref="R4:R5"/>
    <mergeCell ref="S4:S5"/>
    <mergeCell ref="H6:H7"/>
    <mergeCell ref="I6:I7"/>
    <mergeCell ref="J6:J7"/>
    <mergeCell ref="K6:K7"/>
    <mergeCell ref="L6:L7"/>
    <mergeCell ref="M6:M7"/>
    <mergeCell ref="A6:A7"/>
    <mergeCell ref="B6:B7"/>
    <mergeCell ref="D6:D7"/>
    <mergeCell ref="E6:E7"/>
    <mergeCell ref="F6:F7"/>
    <mergeCell ref="G6:G7"/>
    <mergeCell ref="T6:T7"/>
    <mergeCell ref="U6:U7"/>
    <mergeCell ref="V6:V7"/>
    <mergeCell ref="W6:W7"/>
    <mergeCell ref="X6:X7"/>
    <mergeCell ref="Y6:Y7"/>
    <mergeCell ref="N6:N7"/>
    <mergeCell ref="O6:O7"/>
    <mergeCell ref="P6:P7"/>
    <mergeCell ref="Q6:Q7"/>
    <mergeCell ref="R6:R7"/>
    <mergeCell ref="S6:S7"/>
    <mergeCell ref="H8:H9"/>
    <mergeCell ref="I8:I9"/>
    <mergeCell ref="J8:J9"/>
    <mergeCell ref="K8:K9"/>
    <mergeCell ref="L8:L9"/>
    <mergeCell ref="M8:M9"/>
    <mergeCell ref="A8:A9"/>
    <mergeCell ref="B8:B9"/>
    <mergeCell ref="D8:D9"/>
    <mergeCell ref="E8:E9"/>
    <mergeCell ref="F8:F9"/>
    <mergeCell ref="G8:G9"/>
    <mergeCell ref="T8:T9"/>
    <mergeCell ref="U8:U9"/>
    <mergeCell ref="V8:V9"/>
    <mergeCell ref="W8:W9"/>
    <mergeCell ref="X8:X9"/>
    <mergeCell ref="Y8:Y9"/>
    <mergeCell ref="N8:N9"/>
    <mergeCell ref="O8:O9"/>
    <mergeCell ref="P8:P9"/>
    <mergeCell ref="Q8:Q9"/>
    <mergeCell ref="R8:R9"/>
    <mergeCell ref="S8:S9"/>
    <mergeCell ref="H10:H11"/>
    <mergeCell ref="I10:I11"/>
    <mergeCell ref="J10:J11"/>
    <mergeCell ref="K10:K11"/>
    <mergeCell ref="L10:L11"/>
    <mergeCell ref="M10:M11"/>
    <mergeCell ref="A10:A11"/>
    <mergeCell ref="B10:B11"/>
    <mergeCell ref="D10:D11"/>
    <mergeCell ref="E10:E11"/>
    <mergeCell ref="F10:F11"/>
    <mergeCell ref="G10:G11"/>
    <mergeCell ref="T10:T11"/>
    <mergeCell ref="U10:U11"/>
    <mergeCell ref="V10:V11"/>
    <mergeCell ref="W10:W11"/>
    <mergeCell ref="X10:X11"/>
    <mergeCell ref="Y10:Y11"/>
    <mergeCell ref="N10:N11"/>
    <mergeCell ref="O10:O11"/>
    <mergeCell ref="P10:P11"/>
    <mergeCell ref="Q10:Q11"/>
    <mergeCell ref="R10:R11"/>
    <mergeCell ref="S10:S11"/>
    <mergeCell ref="H12:H13"/>
    <mergeCell ref="I12:I13"/>
    <mergeCell ref="J12:J13"/>
    <mergeCell ref="K12:K13"/>
    <mergeCell ref="L12:L13"/>
    <mergeCell ref="M12:M13"/>
    <mergeCell ref="A12:A13"/>
    <mergeCell ref="B12:B13"/>
    <mergeCell ref="D12:D13"/>
    <mergeCell ref="E12:E13"/>
    <mergeCell ref="F12:F13"/>
    <mergeCell ref="G12:G13"/>
    <mergeCell ref="T12:T13"/>
    <mergeCell ref="U12:U13"/>
    <mergeCell ref="V12:V13"/>
    <mergeCell ref="W12:W13"/>
    <mergeCell ref="X12:X13"/>
    <mergeCell ref="Y12:Y13"/>
    <mergeCell ref="N12:N13"/>
    <mergeCell ref="O12:O13"/>
    <mergeCell ref="P12:P13"/>
    <mergeCell ref="Q12:Q13"/>
    <mergeCell ref="R12:R13"/>
    <mergeCell ref="S12:S13"/>
    <mergeCell ref="H14:H15"/>
    <mergeCell ref="I14:I15"/>
    <mergeCell ref="J14:J15"/>
    <mergeCell ref="K14:K15"/>
    <mergeCell ref="L14:L15"/>
    <mergeCell ref="M14:M15"/>
    <mergeCell ref="A14:A15"/>
    <mergeCell ref="B14:B15"/>
    <mergeCell ref="D14:D15"/>
    <mergeCell ref="E14:E15"/>
    <mergeCell ref="F14:F15"/>
    <mergeCell ref="G14:G15"/>
    <mergeCell ref="T14:T15"/>
    <mergeCell ref="U14:U15"/>
    <mergeCell ref="V14:V15"/>
    <mergeCell ref="W14:W15"/>
    <mergeCell ref="X14:X15"/>
    <mergeCell ref="Y14:Y15"/>
    <mergeCell ref="N14:N15"/>
    <mergeCell ref="O14:O15"/>
    <mergeCell ref="P14:P15"/>
    <mergeCell ref="Q14:Q15"/>
    <mergeCell ref="R14:R15"/>
    <mergeCell ref="S14:S15"/>
    <mergeCell ref="H16:H17"/>
    <mergeCell ref="I16:I17"/>
    <mergeCell ref="J16:J17"/>
    <mergeCell ref="K16:K17"/>
    <mergeCell ref="L16:L17"/>
    <mergeCell ref="M16:M17"/>
    <mergeCell ref="A16:A17"/>
    <mergeCell ref="B16:B17"/>
    <mergeCell ref="D16:D17"/>
    <mergeCell ref="E16:E17"/>
    <mergeCell ref="F16:F17"/>
    <mergeCell ref="G16:G17"/>
    <mergeCell ref="T16:T17"/>
    <mergeCell ref="U16:U17"/>
    <mergeCell ref="V16:V17"/>
    <mergeCell ref="W16:W17"/>
    <mergeCell ref="X16:X17"/>
    <mergeCell ref="Y16:Y17"/>
    <mergeCell ref="N16:N17"/>
    <mergeCell ref="O16:O17"/>
    <mergeCell ref="P16:P17"/>
    <mergeCell ref="Q16:Q17"/>
    <mergeCell ref="R16:R17"/>
    <mergeCell ref="S16:S17"/>
    <mergeCell ref="H18:H19"/>
    <mergeCell ref="I18:I19"/>
    <mergeCell ref="J18:J19"/>
    <mergeCell ref="K18:K19"/>
    <mergeCell ref="L18:L19"/>
    <mergeCell ref="M18:M19"/>
    <mergeCell ref="A18:A19"/>
    <mergeCell ref="B18:B19"/>
    <mergeCell ref="D18:D19"/>
    <mergeCell ref="E18:E19"/>
    <mergeCell ref="F18:F19"/>
    <mergeCell ref="G18:G19"/>
    <mergeCell ref="T18:T19"/>
    <mergeCell ref="U18:U19"/>
    <mergeCell ref="V18:V19"/>
    <mergeCell ref="W18:W19"/>
    <mergeCell ref="X18:X19"/>
    <mergeCell ref="Y18:Y19"/>
    <mergeCell ref="N18:N19"/>
    <mergeCell ref="O18:O19"/>
    <mergeCell ref="P18:P19"/>
    <mergeCell ref="Q18:Q19"/>
    <mergeCell ref="R18:R19"/>
    <mergeCell ref="S18:S19"/>
    <mergeCell ref="H20:H21"/>
    <mergeCell ref="I20:I21"/>
    <mergeCell ref="J20:J21"/>
    <mergeCell ref="K20:K21"/>
    <mergeCell ref="L20:L21"/>
    <mergeCell ref="M20:M21"/>
    <mergeCell ref="A20:A21"/>
    <mergeCell ref="B20:B21"/>
    <mergeCell ref="D20:D21"/>
    <mergeCell ref="E20:E21"/>
    <mergeCell ref="F20:F21"/>
    <mergeCell ref="G20:G21"/>
    <mergeCell ref="T20:T21"/>
    <mergeCell ref="U20:U21"/>
    <mergeCell ref="V20:V21"/>
    <mergeCell ref="W20:W21"/>
    <mergeCell ref="X20:X21"/>
    <mergeCell ref="Y20:Y21"/>
    <mergeCell ref="N20:N21"/>
    <mergeCell ref="O20:O21"/>
    <mergeCell ref="P20:P21"/>
    <mergeCell ref="Q20:Q21"/>
    <mergeCell ref="R20:R21"/>
    <mergeCell ref="S20:S21"/>
    <mergeCell ref="H22:H23"/>
    <mergeCell ref="I22:I23"/>
    <mergeCell ref="J22:J23"/>
    <mergeCell ref="K22:K23"/>
    <mergeCell ref="L22:L23"/>
    <mergeCell ref="M22:M23"/>
    <mergeCell ref="A22:A23"/>
    <mergeCell ref="B22:B23"/>
    <mergeCell ref="D22:D23"/>
    <mergeCell ref="E22:E23"/>
    <mergeCell ref="F22:F23"/>
    <mergeCell ref="G22:G23"/>
    <mergeCell ref="T22:T23"/>
    <mergeCell ref="U22:U23"/>
    <mergeCell ref="V22:V23"/>
    <mergeCell ref="W22:W23"/>
    <mergeCell ref="X22:X23"/>
    <mergeCell ref="Y22:Y23"/>
    <mergeCell ref="N22:N23"/>
    <mergeCell ref="O22:O23"/>
    <mergeCell ref="P22:P23"/>
    <mergeCell ref="Q22:Q23"/>
    <mergeCell ref="R22:R23"/>
    <mergeCell ref="S22:S23"/>
    <mergeCell ref="H24:H25"/>
    <mergeCell ref="I24:I25"/>
    <mergeCell ref="J24:J25"/>
    <mergeCell ref="K24:K25"/>
    <mergeCell ref="L24:L25"/>
    <mergeCell ref="M24:M25"/>
    <mergeCell ref="A24:A25"/>
    <mergeCell ref="B24:B25"/>
    <mergeCell ref="D24:D25"/>
    <mergeCell ref="E24:E25"/>
    <mergeCell ref="F24:F25"/>
    <mergeCell ref="G24:G25"/>
    <mergeCell ref="T24:T25"/>
    <mergeCell ref="U24:U25"/>
    <mergeCell ref="V24:V25"/>
    <mergeCell ref="W24:W25"/>
    <mergeCell ref="X24:X25"/>
    <mergeCell ref="Y24:Y25"/>
    <mergeCell ref="N24:N25"/>
    <mergeCell ref="O24:O25"/>
    <mergeCell ref="P24:P25"/>
    <mergeCell ref="Q24:Q25"/>
    <mergeCell ref="R24:R25"/>
    <mergeCell ref="S24:S25"/>
    <mergeCell ref="H26:H27"/>
    <mergeCell ref="I26:I27"/>
    <mergeCell ref="J26:J27"/>
    <mergeCell ref="K26:K27"/>
    <mergeCell ref="L26:L27"/>
    <mergeCell ref="M26:M27"/>
    <mergeCell ref="A26:A27"/>
    <mergeCell ref="B26:B27"/>
    <mergeCell ref="D26:D27"/>
    <mergeCell ref="E26:E27"/>
    <mergeCell ref="F26:F27"/>
    <mergeCell ref="G26:G27"/>
    <mergeCell ref="T26:T27"/>
    <mergeCell ref="U26:U27"/>
    <mergeCell ref="V26:V27"/>
    <mergeCell ref="W26:W27"/>
    <mergeCell ref="X26:X27"/>
    <mergeCell ref="Y26:Y27"/>
    <mergeCell ref="N26:N27"/>
    <mergeCell ref="O26:O27"/>
    <mergeCell ref="P26:P27"/>
    <mergeCell ref="Q26:Q27"/>
    <mergeCell ref="R26:R27"/>
    <mergeCell ref="S26:S27"/>
    <mergeCell ref="H28:H29"/>
    <mergeCell ref="I28:I29"/>
    <mergeCell ref="J28:J29"/>
    <mergeCell ref="K28:K29"/>
    <mergeCell ref="L28:L29"/>
    <mergeCell ref="M28:M29"/>
    <mergeCell ref="A28:A29"/>
    <mergeCell ref="B28:B29"/>
    <mergeCell ref="D28:D29"/>
    <mergeCell ref="E28:E29"/>
    <mergeCell ref="F28:F29"/>
    <mergeCell ref="G28:G29"/>
    <mergeCell ref="T28:T29"/>
    <mergeCell ref="U28:U29"/>
    <mergeCell ref="V28:V29"/>
    <mergeCell ref="W28:W29"/>
    <mergeCell ref="X28:X29"/>
    <mergeCell ref="Y28:Y29"/>
    <mergeCell ref="N28:N29"/>
    <mergeCell ref="O28:O29"/>
    <mergeCell ref="P28:P29"/>
    <mergeCell ref="Q28:Q29"/>
    <mergeCell ref="R28:R29"/>
    <mergeCell ref="S28:S29"/>
    <mergeCell ref="H30:H31"/>
    <mergeCell ref="I30:I31"/>
    <mergeCell ref="J30:J31"/>
    <mergeCell ref="K30:K31"/>
    <mergeCell ref="L30:L31"/>
    <mergeCell ref="M30:M31"/>
    <mergeCell ref="A30:A31"/>
    <mergeCell ref="B30:B31"/>
    <mergeCell ref="D30:D31"/>
    <mergeCell ref="E30:E31"/>
    <mergeCell ref="F30:F31"/>
    <mergeCell ref="G30:G31"/>
    <mergeCell ref="T30:T31"/>
    <mergeCell ref="U30:U31"/>
    <mergeCell ref="V30:V31"/>
    <mergeCell ref="W30:W31"/>
    <mergeCell ref="X30:X31"/>
    <mergeCell ref="Y30:Y31"/>
    <mergeCell ref="N30:N31"/>
    <mergeCell ref="O30:O31"/>
    <mergeCell ref="P30:P31"/>
    <mergeCell ref="Q30:Q31"/>
    <mergeCell ref="R30:R31"/>
    <mergeCell ref="S30:S31"/>
    <mergeCell ref="H32:H33"/>
    <mergeCell ref="I32:I33"/>
    <mergeCell ref="J32:J33"/>
    <mergeCell ref="K32:K33"/>
    <mergeCell ref="L32:L33"/>
    <mergeCell ref="M32:M33"/>
    <mergeCell ref="A32:A33"/>
    <mergeCell ref="B32:B33"/>
    <mergeCell ref="D32:D33"/>
    <mergeCell ref="E32:E33"/>
    <mergeCell ref="F32:F33"/>
    <mergeCell ref="G32:G33"/>
    <mergeCell ref="T32:T33"/>
    <mergeCell ref="U32:U33"/>
    <mergeCell ref="V32:V33"/>
    <mergeCell ref="W32:W33"/>
    <mergeCell ref="X32:X33"/>
    <mergeCell ref="Y32:Y33"/>
    <mergeCell ref="N32:N33"/>
    <mergeCell ref="O32:O33"/>
    <mergeCell ref="P32:P33"/>
    <mergeCell ref="Q32:Q33"/>
    <mergeCell ref="R32:R33"/>
    <mergeCell ref="S32:S33"/>
    <mergeCell ref="H34:H35"/>
    <mergeCell ref="I34:I35"/>
    <mergeCell ref="J34:J35"/>
    <mergeCell ref="K34:K35"/>
    <mergeCell ref="L34:L35"/>
    <mergeCell ref="M34:M35"/>
    <mergeCell ref="A34:A35"/>
    <mergeCell ref="B34:B35"/>
    <mergeCell ref="D34:D35"/>
    <mergeCell ref="E34:E35"/>
    <mergeCell ref="F34:F35"/>
    <mergeCell ref="G34:G35"/>
    <mergeCell ref="T34:T35"/>
    <mergeCell ref="U34:U35"/>
    <mergeCell ref="V34:V35"/>
    <mergeCell ref="W34:W35"/>
    <mergeCell ref="X34:X35"/>
    <mergeCell ref="Y34:Y35"/>
    <mergeCell ref="N34:N35"/>
    <mergeCell ref="O34:O35"/>
    <mergeCell ref="P34:P35"/>
    <mergeCell ref="Q34:Q35"/>
    <mergeCell ref="R34:R35"/>
    <mergeCell ref="S34:S35"/>
    <mergeCell ref="H36:H37"/>
    <mergeCell ref="I36:I37"/>
    <mergeCell ref="J36:J37"/>
    <mergeCell ref="K36:K37"/>
    <mergeCell ref="L36:L37"/>
    <mergeCell ref="M36:M37"/>
    <mergeCell ref="A36:A37"/>
    <mergeCell ref="B36:B37"/>
    <mergeCell ref="D36:D37"/>
    <mergeCell ref="E36:E37"/>
    <mergeCell ref="F36:F37"/>
    <mergeCell ref="G36:G37"/>
    <mergeCell ref="T36:T37"/>
    <mergeCell ref="U36:U37"/>
    <mergeCell ref="V36:V37"/>
    <mergeCell ref="W36:W37"/>
    <mergeCell ref="X36:X37"/>
    <mergeCell ref="Y36:Y37"/>
    <mergeCell ref="N36:N37"/>
    <mergeCell ref="O36:O37"/>
    <mergeCell ref="P36:P37"/>
    <mergeCell ref="Q36:Q37"/>
    <mergeCell ref="R36:R37"/>
    <mergeCell ref="S36:S37"/>
    <mergeCell ref="H38:H39"/>
    <mergeCell ref="I38:I39"/>
    <mergeCell ref="J38:J39"/>
    <mergeCell ref="K38:K39"/>
    <mergeCell ref="L38:L39"/>
    <mergeCell ref="M38:M39"/>
    <mergeCell ref="A38:A39"/>
    <mergeCell ref="B38:B39"/>
    <mergeCell ref="D38:D39"/>
    <mergeCell ref="E38:E39"/>
    <mergeCell ref="F38:F39"/>
    <mergeCell ref="G38:G39"/>
    <mergeCell ref="T38:T39"/>
    <mergeCell ref="U38:U39"/>
    <mergeCell ref="V38:V39"/>
    <mergeCell ref="W38:W39"/>
    <mergeCell ref="X38:X39"/>
    <mergeCell ref="Y38:Y39"/>
    <mergeCell ref="N38:N39"/>
    <mergeCell ref="O38:O39"/>
    <mergeCell ref="P38:P39"/>
    <mergeCell ref="Q38:Q39"/>
    <mergeCell ref="R38:R39"/>
    <mergeCell ref="S38:S39"/>
    <mergeCell ref="H40:H41"/>
    <mergeCell ref="I40:I41"/>
    <mergeCell ref="J40:J41"/>
    <mergeCell ref="K40:K41"/>
    <mergeCell ref="L40:L41"/>
    <mergeCell ref="M40:M41"/>
    <mergeCell ref="A40:A41"/>
    <mergeCell ref="B40:B41"/>
    <mergeCell ref="D40:D41"/>
    <mergeCell ref="E40:E41"/>
    <mergeCell ref="F40:F41"/>
    <mergeCell ref="G40:G41"/>
    <mergeCell ref="T40:T41"/>
    <mergeCell ref="U40:U41"/>
    <mergeCell ref="V40:V41"/>
    <mergeCell ref="W40:W41"/>
    <mergeCell ref="X40:X41"/>
    <mergeCell ref="Y40:Y41"/>
    <mergeCell ref="N40:N41"/>
    <mergeCell ref="O40:O41"/>
    <mergeCell ref="P40:P41"/>
    <mergeCell ref="Q40:Q41"/>
    <mergeCell ref="R40:R41"/>
    <mergeCell ref="S40:S41"/>
    <mergeCell ref="H42:H43"/>
    <mergeCell ref="I42:I43"/>
    <mergeCell ref="J42:J43"/>
    <mergeCell ref="K42:K43"/>
    <mergeCell ref="L42:L43"/>
    <mergeCell ref="M42:M43"/>
    <mergeCell ref="A42:A43"/>
    <mergeCell ref="B42:B43"/>
    <mergeCell ref="D42:D43"/>
    <mergeCell ref="E42:E43"/>
    <mergeCell ref="F42:F43"/>
    <mergeCell ref="G42:G43"/>
    <mergeCell ref="T42:T43"/>
    <mergeCell ref="U42:U43"/>
    <mergeCell ref="V42:V43"/>
    <mergeCell ref="W42:W43"/>
    <mergeCell ref="X42:X43"/>
    <mergeCell ref="Y42:Y43"/>
    <mergeCell ref="N42:N43"/>
    <mergeCell ref="O42:O43"/>
    <mergeCell ref="P42:P43"/>
    <mergeCell ref="Q42:Q43"/>
    <mergeCell ref="R42:R43"/>
    <mergeCell ref="S42:S43"/>
  </mergeCells>
  <pageMargins left="0.7" right="0.7" top="0.75" bottom="0.75" header="0.3" footer="0.3"/>
  <pageSetup paperSize="5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 Flight</vt:lpstr>
      <vt:lpstr>B Flight</vt:lpstr>
      <vt:lpstr>C Flight</vt:lpstr>
      <vt:lpstr>D Flight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Danielle Patton</cp:lastModifiedBy>
  <dcterms:created xsi:type="dcterms:W3CDTF">2019-05-10T13:56:33Z</dcterms:created>
  <dcterms:modified xsi:type="dcterms:W3CDTF">2019-05-10T14:06:07Z</dcterms:modified>
</cp:coreProperties>
</file>